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tom\Desktop\"/>
    </mc:Choice>
  </mc:AlternateContent>
  <xr:revisionPtr revIDLastSave="0" documentId="13_ncr:1_{BFB1AED8-1142-471D-A49D-DB6E3A4052A4}" xr6:coauthVersionLast="40" xr6:coauthVersionMax="40" xr10:uidLastSave="{00000000-0000-0000-0000-000000000000}"/>
  <bookViews>
    <workbookView xWindow="0" yWindow="0" windowWidth="28800" windowHeight="12165" xr2:uid="{6068928F-DB9A-4645-8EEB-06B7F723DE23}"/>
  </bookViews>
  <sheets>
    <sheet name="Orderform" sheetId="1" r:id="rId1"/>
  </sheets>
  <definedNames>
    <definedName name="_GrandTotal" localSheetId="0">Orderform!$J$13</definedName>
    <definedName name="_TotalNet" localSheetId="0">Orderform!$J$11</definedName>
    <definedName name="_TotalVAT" localSheetId="0">Orderform!$J$12</definedName>
    <definedName name="Cell_ac" localSheetId="0">Orderform!$D$5</definedName>
    <definedName name="Cell_acnumber" localSheetId="0">Orderform!$D$6</definedName>
    <definedName name="Cell_contactname" localSheetId="0">Orderform!$G$9</definedName>
    <definedName name="Cell_del1" localSheetId="0">Orderform!$G$5</definedName>
    <definedName name="Cell_del2" localSheetId="0">Orderform!$G$6</definedName>
    <definedName name="Cell_del3" localSheetId="0">Orderform!$G$7</definedName>
    <definedName name="Cell_del4" localSheetId="0">Orderform!$G$8</definedName>
    <definedName name="Cell_delmethod" localSheetId="0">Orderform!$G$10</definedName>
    <definedName name="Cell_DocTitle" localSheetId="0">Orderform!$B$2</definedName>
    <definedName name="Cell_edisc" localSheetId="0">Orderform!$F$13</definedName>
    <definedName name="Cell_email" localSheetId="0">Orderform!$I$10</definedName>
    <definedName name="Cell_instructions1" localSheetId="0">Orderform!$D$9</definedName>
    <definedName name="Cell_instructions2" localSheetId="0">Orderform!$D$10</definedName>
    <definedName name="Cell_orderdate" localSheetId="0">Orderform!$D$8</definedName>
    <definedName name="Cell_orderref" localSheetId="0">Orderform!$D$7</definedName>
    <definedName name="Cell_tdisc" localSheetId="0">Orderform!$F$12</definedName>
    <definedName name="Cell_tel" localSheetId="0">Orderform!$I$9</definedName>
    <definedName name="Cell_VAT" localSheetId="0">Orderform!$M$1</definedName>
    <definedName name="_xlnm.Print_Area" localSheetId="0">Orderform!$A$1:$K$246</definedName>
    <definedName name="_xlnm.Print_Titles" localSheetId="0">Orderform!$15:$15</definedName>
    <definedName name="Slicer_Rang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 l="1"/>
  <c r="G13" i="1"/>
  <c r="J101" i="1"/>
  <c r="J102" i="1"/>
  <c r="J147" i="1"/>
  <c r="J109" i="1"/>
  <c r="J58" i="1"/>
  <c r="J119" i="1"/>
  <c r="J73" i="1"/>
  <c r="J64" i="1"/>
  <c r="J148" i="1"/>
  <c r="J110" i="1"/>
  <c r="J120" i="1"/>
  <c r="J121" i="1"/>
  <c r="J111" i="1"/>
  <c r="J122" i="1"/>
  <c r="J77" i="1"/>
  <c r="J59" i="1"/>
  <c r="J60" i="1"/>
  <c r="J112" i="1"/>
  <c r="J68" i="1"/>
  <c r="J113" i="1"/>
  <c r="J89" i="1"/>
  <c r="J66" i="1"/>
  <c r="J103" i="1"/>
  <c r="J104" i="1"/>
  <c r="J105" i="1"/>
  <c r="J53" i="1"/>
  <c r="J54" i="1"/>
  <c r="J70" i="1"/>
  <c r="J63" i="1"/>
  <c r="J123" i="1"/>
  <c r="J88" i="1"/>
  <c r="J90" i="1"/>
  <c r="J75" i="1"/>
  <c r="J149" i="1"/>
  <c r="J65" i="1"/>
  <c r="J69" i="1"/>
  <c r="J165" i="1"/>
  <c r="J166" i="1"/>
  <c r="J170" i="1"/>
  <c r="J169" i="1"/>
  <c r="J168" i="1"/>
  <c r="J171" i="1"/>
  <c r="J167" i="1"/>
  <c r="J172" i="1"/>
  <c r="J67" i="1"/>
  <c r="J106" i="1"/>
  <c r="J107" i="1"/>
  <c r="J108" i="1"/>
  <c r="J40" i="1"/>
  <c r="J78" i="1"/>
  <c r="J114" i="1"/>
  <c r="J45" i="1"/>
  <c r="J41" i="1"/>
  <c r="J194" i="1"/>
  <c r="J223" i="1"/>
  <c r="J225" i="1"/>
  <c r="J190" i="1"/>
  <c r="J191" i="1"/>
  <c r="J224" i="1"/>
  <c r="J227" i="1"/>
  <c r="J228" i="1"/>
  <c r="J185" i="1"/>
  <c r="J226" i="1"/>
  <c r="J186" i="1"/>
  <c r="J187" i="1"/>
  <c r="J195" i="1"/>
  <c r="J222" i="1"/>
  <c r="J184" i="1"/>
  <c r="J221" i="1"/>
  <c r="J193" i="1"/>
  <c r="J192" i="1"/>
  <c r="J188" i="1"/>
  <c r="J229" i="1"/>
  <c r="J189" i="1"/>
  <c r="J230" i="1"/>
  <c r="J206" i="1"/>
  <c r="J233" i="1"/>
  <c r="J235" i="1"/>
  <c r="J202" i="1"/>
  <c r="J203" i="1"/>
  <c r="J234" i="1"/>
  <c r="J237" i="1"/>
  <c r="J238" i="1"/>
  <c r="J197" i="1"/>
  <c r="J236" i="1"/>
  <c r="J198" i="1"/>
  <c r="J199" i="1"/>
  <c r="J207" i="1"/>
  <c r="J232" i="1"/>
  <c r="J196" i="1"/>
  <c r="J231" i="1"/>
  <c r="J204" i="1"/>
  <c r="J205" i="1"/>
  <c r="J200" i="1"/>
  <c r="J239" i="1"/>
  <c r="J201" i="1"/>
  <c r="J240" i="1"/>
  <c r="J219" i="1"/>
  <c r="J220" i="1"/>
  <c r="J214" i="1"/>
  <c r="J215" i="1"/>
  <c r="J209" i="1"/>
  <c r="J210" i="1"/>
  <c r="J211" i="1"/>
  <c r="J218" i="1"/>
  <c r="J208" i="1"/>
  <c r="J216" i="1"/>
  <c r="J217" i="1"/>
  <c r="J212" i="1"/>
  <c r="J213" i="1"/>
  <c r="J175" i="1"/>
  <c r="J176" i="1"/>
  <c r="J182" i="1"/>
  <c r="J178" i="1"/>
  <c r="J179" i="1"/>
  <c r="J174" i="1"/>
  <c r="J177" i="1"/>
  <c r="J173" i="1"/>
  <c r="J180" i="1"/>
  <c r="J181" i="1"/>
  <c r="J242" i="1"/>
  <c r="J183" i="1"/>
  <c r="J79" i="1"/>
  <c r="J80" i="1"/>
  <c r="J81" i="1"/>
  <c r="J82" i="1"/>
  <c r="J36" i="1"/>
  <c r="J37" i="1"/>
  <c r="J38" i="1"/>
  <c r="J39" i="1"/>
  <c r="J74" i="1"/>
  <c r="J124" i="1"/>
  <c r="J150" i="1"/>
  <c r="J91" i="1"/>
  <c r="J92" i="1"/>
  <c r="J93" i="1"/>
  <c r="J61" i="1"/>
  <c r="J62" i="1"/>
  <c r="J95" i="1"/>
  <c r="J151" i="1"/>
  <c r="J83" i="1"/>
  <c r="J51" i="1"/>
  <c r="J243" i="1"/>
  <c r="J99" i="1"/>
  <c r="J98" i="1"/>
  <c r="J244" i="1"/>
  <c r="J100" i="1"/>
  <c r="J140" i="1"/>
  <c r="J141" i="1"/>
  <c r="J142" i="1"/>
  <c r="J245" i="1"/>
  <c r="J126" i="1"/>
  <c r="J127" i="1"/>
  <c r="J128" i="1"/>
  <c r="J129" i="1"/>
  <c r="J143" i="1"/>
  <c r="J144" i="1"/>
  <c r="J84" i="1"/>
  <c r="J85" i="1"/>
  <c r="J50" i="1"/>
  <c r="J44" i="1"/>
  <c r="J42" i="1"/>
  <c r="J130" i="1"/>
  <c r="J131" i="1"/>
  <c r="J132" i="1"/>
  <c r="J133" i="1"/>
  <c r="J43" i="1"/>
  <c r="J16" i="1"/>
  <c r="J115" i="1"/>
  <c r="J17" i="1"/>
  <c r="J20" i="1"/>
  <c r="J52" i="1"/>
  <c r="J18" i="1"/>
  <c r="J19" i="1"/>
  <c r="J22" i="1"/>
  <c r="J23" i="1"/>
  <c r="J21" i="1"/>
  <c r="J24" i="1"/>
  <c r="J25" i="1"/>
  <c r="J76" i="1"/>
  <c r="J26" i="1"/>
  <c r="J27" i="1"/>
  <c r="J28" i="1"/>
  <c r="J29" i="1"/>
  <c r="J30" i="1"/>
  <c r="J31" i="1"/>
  <c r="J134" i="1"/>
  <c r="J135" i="1"/>
  <c r="J136" i="1"/>
  <c r="J137" i="1"/>
  <c r="J138" i="1"/>
  <c r="J139" i="1"/>
  <c r="J152" i="1"/>
  <c r="J116" i="1"/>
  <c r="J47" i="1"/>
  <c r="J117" i="1"/>
  <c r="J48" i="1"/>
  <c r="J158" i="1"/>
  <c r="J159" i="1"/>
  <c r="J160" i="1"/>
  <c r="J161" i="1"/>
  <c r="J162" i="1"/>
  <c r="J163" i="1"/>
  <c r="J157" i="1"/>
  <c r="J55" i="1"/>
  <c r="J56" i="1"/>
  <c r="J46" i="1"/>
  <c r="J71" i="1"/>
  <c r="J86" i="1"/>
  <c r="J94" i="1"/>
  <c r="J32" i="1"/>
  <c r="J33" i="1"/>
  <c r="J34" i="1"/>
  <c r="J35" i="1"/>
  <c r="J155" i="1"/>
  <c r="J153" i="1"/>
  <c r="J156" i="1"/>
  <c r="J154" i="1"/>
  <c r="J145" i="1"/>
  <c r="J146" i="1"/>
  <c r="J57" i="1"/>
  <c r="J125" i="1"/>
  <c r="J87" i="1"/>
  <c r="J118" i="1"/>
  <c r="J96" i="1"/>
  <c r="J97" i="1"/>
  <c r="J72" i="1"/>
  <c r="J164" i="1"/>
  <c r="J49" i="1"/>
  <c r="I241" i="1"/>
  <c r="I101" i="1"/>
  <c r="I102" i="1"/>
  <c r="I147" i="1"/>
  <c r="I109" i="1"/>
  <c r="I58" i="1"/>
  <c r="I119" i="1"/>
  <c r="I73" i="1"/>
  <c r="I64" i="1"/>
  <c r="I148" i="1"/>
  <c r="I110" i="1"/>
  <c r="I120" i="1"/>
  <c r="I121" i="1"/>
  <c r="I111" i="1"/>
  <c r="I122" i="1"/>
  <c r="I77" i="1"/>
  <c r="I59" i="1"/>
  <c r="I60" i="1"/>
  <c r="I112" i="1"/>
  <c r="I68" i="1"/>
  <c r="I113" i="1"/>
  <c r="I89" i="1"/>
  <c r="I66" i="1"/>
  <c r="I103" i="1"/>
  <c r="I104" i="1"/>
  <c r="I105" i="1"/>
  <c r="I53" i="1"/>
  <c r="I54" i="1"/>
  <c r="I70" i="1"/>
  <c r="I63" i="1"/>
  <c r="I123" i="1"/>
  <c r="I88" i="1"/>
  <c r="I90" i="1"/>
  <c r="I75" i="1"/>
  <c r="I149" i="1"/>
  <c r="I65" i="1"/>
  <c r="I69" i="1"/>
  <c r="I165" i="1"/>
  <c r="I166" i="1"/>
  <c r="I170" i="1"/>
  <c r="I169" i="1"/>
  <c r="I168" i="1"/>
  <c r="I171" i="1"/>
  <c r="I167" i="1"/>
  <c r="I172" i="1"/>
  <c r="I67" i="1"/>
  <c r="I106" i="1"/>
  <c r="I107" i="1"/>
  <c r="I108" i="1"/>
  <c r="I40" i="1"/>
  <c r="I78" i="1"/>
  <c r="I114" i="1"/>
  <c r="I45" i="1"/>
  <c r="I41" i="1"/>
  <c r="I194" i="1"/>
  <c r="I223" i="1"/>
  <c r="I225" i="1"/>
  <c r="I190" i="1"/>
  <c r="I191" i="1"/>
  <c r="I224" i="1"/>
  <c r="I227" i="1"/>
  <c r="I228" i="1"/>
  <c r="I185" i="1"/>
  <c r="I226" i="1"/>
  <c r="I186" i="1"/>
  <c r="I187" i="1"/>
  <c r="I195" i="1"/>
  <c r="I222" i="1"/>
  <c r="I184" i="1"/>
  <c r="I221" i="1"/>
  <c r="I193" i="1"/>
  <c r="I192" i="1"/>
  <c r="I188" i="1"/>
  <c r="I229" i="1"/>
  <c r="I189" i="1"/>
  <c r="I230" i="1"/>
  <c r="I206" i="1"/>
  <c r="I233" i="1"/>
  <c r="I235" i="1"/>
  <c r="I202" i="1"/>
  <c r="I203" i="1"/>
  <c r="I234" i="1"/>
  <c r="I237" i="1"/>
  <c r="I238" i="1"/>
  <c r="I197" i="1"/>
  <c r="I236" i="1"/>
  <c r="I198" i="1"/>
  <c r="I199" i="1"/>
  <c r="I207" i="1"/>
  <c r="I232" i="1"/>
  <c r="I196" i="1"/>
  <c r="I231" i="1"/>
  <c r="I204" i="1"/>
  <c r="I205" i="1"/>
  <c r="I200" i="1"/>
  <c r="I239" i="1"/>
  <c r="I201" i="1"/>
  <c r="I240" i="1"/>
  <c r="I219" i="1"/>
  <c r="I220" i="1"/>
  <c r="I214" i="1"/>
  <c r="I215" i="1"/>
  <c r="I209" i="1"/>
  <c r="I210" i="1"/>
  <c r="I211" i="1"/>
  <c r="I218" i="1"/>
  <c r="I208" i="1"/>
  <c r="I216" i="1"/>
  <c r="I217" i="1"/>
  <c r="I212" i="1"/>
  <c r="I213" i="1"/>
  <c r="I175" i="1"/>
  <c r="I176" i="1"/>
  <c r="I182" i="1"/>
  <c r="I178" i="1"/>
  <c r="I179" i="1"/>
  <c r="I174" i="1"/>
  <c r="I177" i="1"/>
  <c r="I173" i="1"/>
  <c r="I180" i="1"/>
  <c r="I181" i="1"/>
  <c r="I242" i="1"/>
  <c r="I183" i="1"/>
  <c r="I79" i="1"/>
  <c r="I80" i="1"/>
  <c r="I81" i="1"/>
  <c r="I82" i="1"/>
  <c r="I36" i="1"/>
  <c r="I37" i="1"/>
  <c r="I38" i="1"/>
  <c r="I39" i="1"/>
  <c r="I74" i="1"/>
  <c r="I124" i="1"/>
  <c r="I150" i="1"/>
  <c r="I91" i="1"/>
  <c r="I92" i="1"/>
  <c r="I93" i="1"/>
  <c r="I61" i="1"/>
  <c r="I62" i="1"/>
  <c r="I95" i="1"/>
  <c r="I151" i="1"/>
  <c r="I83" i="1"/>
  <c r="I51" i="1"/>
  <c r="I243" i="1"/>
  <c r="I99" i="1"/>
  <c r="I98" i="1"/>
  <c r="I244" i="1"/>
  <c r="I100" i="1"/>
  <c r="I140" i="1"/>
  <c r="I141" i="1"/>
  <c r="I142" i="1"/>
  <c r="I245" i="1"/>
  <c r="I126" i="1"/>
  <c r="I127" i="1"/>
  <c r="I128" i="1"/>
  <c r="I129" i="1"/>
  <c r="I143" i="1"/>
  <c r="I144" i="1"/>
  <c r="I84" i="1"/>
  <c r="I85" i="1"/>
  <c r="I50" i="1"/>
  <c r="I44" i="1"/>
  <c r="I42" i="1"/>
  <c r="I130" i="1"/>
  <c r="I131" i="1"/>
  <c r="I132" i="1"/>
  <c r="I133" i="1"/>
  <c r="I43" i="1"/>
  <c r="I16" i="1"/>
  <c r="I115" i="1"/>
  <c r="I17" i="1"/>
  <c r="I20" i="1"/>
  <c r="I52" i="1"/>
  <c r="I18" i="1"/>
  <c r="I19" i="1"/>
  <c r="I22" i="1"/>
  <c r="I23" i="1"/>
  <c r="I21" i="1"/>
  <c r="I24" i="1"/>
  <c r="I25" i="1"/>
  <c r="I76" i="1"/>
  <c r="I26" i="1"/>
  <c r="I27" i="1"/>
  <c r="I28" i="1"/>
  <c r="I29" i="1"/>
  <c r="I30" i="1"/>
  <c r="I31" i="1"/>
  <c r="I134" i="1"/>
  <c r="I135" i="1"/>
  <c r="I136" i="1"/>
  <c r="I137" i="1"/>
  <c r="I138" i="1"/>
  <c r="I139" i="1"/>
  <c r="I152" i="1"/>
  <c r="I116" i="1"/>
  <c r="I47" i="1"/>
  <c r="I117" i="1"/>
  <c r="I48" i="1"/>
  <c r="I158" i="1"/>
  <c r="I159" i="1"/>
  <c r="I160" i="1"/>
  <c r="I161" i="1"/>
  <c r="I162" i="1"/>
  <c r="I163" i="1"/>
  <c r="I157" i="1"/>
  <c r="I55" i="1"/>
  <c r="I56" i="1"/>
  <c r="I46" i="1"/>
  <c r="I71" i="1"/>
  <c r="I86" i="1"/>
  <c r="I94" i="1"/>
  <c r="I32" i="1"/>
  <c r="I33" i="1"/>
  <c r="I34" i="1"/>
  <c r="I35" i="1"/>
  <c r="I155" i="1"/>
  <c r="I153" i="1"/>
  <c r="I156" i="1"/>
  <c r="I154" i="1"/>
  <c r="I145" i="1"/>
  <c r="I146" i="1"/>
  <c r="I57" i="1"/>
  <c r="I125" i="1"/>
  <c r="I87" i="1"/>
  <c r="I118" i="1"/>
  <c r="I96" i="1"/>
  <c r="I97" i="1"/>
  <c r="I72" i="1"/>
  <c r="I164" i="1"/>
  <c r="I49" i="1"/>
  <c r="H241" i="1"/>
  <c r="H101" i="1"/>
  <c r="H102" i="1"/>
  <c r="H147" i="1"/>
  <c r="H109" i="1"/>
  <c r="H58" i="1"/>
  <c r="H119" i="1"/>
  <c r="H73" i="1"/>
  <c r="H64" i="1"/>
  <c r="H148" i="1"/>
  <c r="H110" i="1"/>
  <c r="H120" i="1"/>
  <c r="H121" i="1"/>
  <c r="H111" i="1"/>
  <c r="H122" i="1"/>
  <c r="H77" i="1"/>
  <c r="H59" i="1"/>
  <c r="H60" i="1"/>
  <c r="H112" i="1"/>
  <c r="H68" i="1"/>
  <c r="H113" i="1"/>
  <c r="H89" i="1"/>
  <c r="H66" i="1"/>
  <c r="H103" i="1"/>
  <c r="H104" i="1"/>
  <c r="H105" i="1"/>
  <c r="H53" i="1"/>
  <c r="H54" i="1"/>
  <c r="H70" i="1"/>
  <c r="H63" i="1"/>
  <c r="H123" i="1"/>
  <c r="H88" i="1"/>
  <c r="H90" i="1"/>
  <c r="H75" i="1"/>
  <c r="H149" i="1"/>
  <c r="H65" i="1"/>
  <c r="H69" i="1"/>
  <c r="H165" i="1"/>
  <c r="H166" i="1"/>
  <c r="H170" i="1"/>
  <c r="H169" i="1"/>
  <c r="H168" i="1"/>
  <c r="H171" i="1"/>
  <c r="H167" i="1"/>
  <c r="H172" i="1"/>
  <c r="H67" i="1"/>
  <c r="H106" i="1"/>
  <c r="H107" i="1"/>
  <c r="H108" i="1"/>
  <c r="H40" i="1"/>
  <c r="H78" i="1"/>
  <c r="H114" i="1"/>
  <c r="H45" i="1"/>
  <c r="H41" i="1"/>
  <c r="H194" i="1"/>
  <c r="H223" i="1"/>
  <c r="H225" i="1"/>
  <c r="H190" i="1"/>
  <c r="H191" i="1"/>
  <c r="H224" i="1"/>
  <c r="H227" i="1"/>
  <c r="H228" i="1"/>
  <c r="H185" i="1"/>
  <c r="H226" i="1"/>
  <c r="H186" i="1"/>
  <c r="H187" i="1"/>
  <c r="H195" i="1"/>
  <c r="H222" i="1"/>
  <c r="H184" i="1"/>
  <c r="H221" i="1"/>
  <c r="H193" i="1"/>
  <c r="H192" i="1"/>
  <c r="H188" i="1"/>
  <c r="H229" i="1"/>
  <c r="H189" i="1"/>
  <c r="H230" i="1"/>
  <c r="H206" i="1"/>
  <c r="H233" i="1"/>
  <c r="H235" i="1"/>
  <c r="H202" i="1"/>
  <c r="H203" i="1"/>
  <c r="H234" i="1"/>
  <c r="H237" i="1"/>
  <c r="H238" i="1"/>
  <c r="H197" i="1"/>
  <c r="H236" i="1"/>
  <c r="H198" i="1"/>
  <c r="H199" i="1"/>
  <c r="H207" i="1"/>
  <c r="H232" i="1"/>
  <c r="H196" i="1"/>
  <c r="H231" i="1"/>
  <c r="H204" i="1"/>
  <c r="H205" i="1"/>
  <c r="H200" i="1"/>
  <c r="H239" i="1"/>
  <c r="H201" i="1"/>
  <c r="H240" i="1"/>
  <c r="H219" i="1"/>
  <c r="H220" i="1"/>
  <c r="H214" i="1"/>
  <c r="H215" i="1"/>
  <c r="H209" i="1"/>
  <c r="H210" i="1"/>
  <c r="H211" i="1"/>
  <c r="H218" i="1"/>
  <c r="H208" i="1"/>
  <c r="H216" i="1"/>
  <c r="H217" i="1"/>
  <c r="H212" i="1"/>
  <c r="H213" i="1"/>
  <c r="H175" i="1"/>
  <c r="H176" i="1"/>
  <c r="H182" i="1"/>
  <c r="H178" i="1"/>
  <c r="H179" i="1"/>
  <c r="H174" i="1"/>
  <c r="H177" i="1"/>
  <c r="H173" i="1"/>
  <c r="H180" i="1"/>
  <c r="H181" i="1"/>
  <c r="H242" i="1"/>
  <c r="H183" i="1"/>
  <c r="H79" i="1"/>
  <c r="H80" i="1"/>
  <c r="H81" i="1"/>
  <c r="H82" i="1"/>
  <c r="H36" i="1"/>
  <c r="H37" i="1"/>
  <c r="H38" i="1"/>
  <c r="H39" i="1"/>
  <c r="H74" i="1"/>
  <c r="H124" i="1"/>
  <c r="H150" i="1"/>
  <c r="H91" i="1"/>
  <c r="H92" i="1"/>
  <c r="H93" i="1"/>
  <c r="H61" i="1"/>
  <c r="H62" i="1"/>
  <c r="H95" i="1"/>
  <c r="H151" i="1"/>
  <c r="H83" i="1"/>
  <c r="H51" i="1"/>
  <c r="H243" i="1"/>
  <c r="H99" i="1"/>
  <c r="H98" i="1"/>
  <c r="H244" i="1"/>
  <c r="H100" i="1"/>
  <c r="H140" i="1"/>
  <c r="H141" i="1"/>
  <c r="H142" i="1"/>
  <c r="H245" i="1"/>
  <c r="H126" i="1"/>
  <c r="H127" i="1"/>
  <c r="H128" i="1"/>
  <c r="H129" i="1"/>
  <c r="H143" i="1"/>
  <c r="H144" i="1"/>
  <c r="H84" i="1"/>
  <c r="H85" i="1"/>
  <c r="H50" i="1"/>
  <c r="H44" i="1"/>
  <c r="H42" i="1"/>
  <c r="H130" i="1"/>
  <c r="H131" i="1"/>
  <c r="H132" i="1"/>
  <c r="H133" i="1"/>
  <c r="H43" i="1"/>
  <c r="H16" i="1"/>
  <c r="H115" i="1"/>
  <c r="H17" i="1"/>
  <c r="H20" i="1"/>
  <c r="H52" i="1"/>
  <c r="H18" i="1"/>
  <c r="H19" i="1"/>
  <c r="H22" i="1"/>
  <c r="H23" i="1"/>
  <c r="H21" i="1"/>
  <c r="H24" i="1"/>
  <c r="H25" i="1"/>
  <c r="H76" i="1"/>
  <c r="H26" i="1"/>
  <c r="H27" i="1"/>
  <c r="H28" i="1"/>
  <c r="H29" i="1"/>
  <c r="H30" i="1"/>
  <c r="H31" i="1"/>
  <c r="H134" i="1"/>
  <c r="H135" i="1"/>
  <c r="H136" i="1"/>
  <c r="H137" i="1"/>
  <c r="H138" i="1"/>
  <c r="H139" i="1"/>
  <c r="H152" i="1"/>
  <c r="H116" i="1"/>
  <c r="H47" i="1"/>
  <c r="H117" i="1"/>
  <c r="H48" i="1"/>
  <c r="H158" i="1"/>
  <c r="H159" i="1"/>
  <c r="H160" i="1"/>
  <c r="H161" i="1"/>
  <c r="H162" i="1"/>
  <c r="H163" i="1"/>
  <c r="H157" i="1"/>
  <c r="H55" i="1"/>
  <c r="H56" i="1"/>
  <c r="H46" i="1"/>
  <c r="H71" i="1"/>
  <c r="H86" i="1"/>
  <c r="H94" i="1"/>
  <c r="H32" i="1"/>
  <c r="H33" i="1"/>
  <c r="H34" i="1"/>
  <c r="H35" i="1"/>
  <c r="H155" i="1"/>
  <c r="H153" i="1"/>
  <c r="H156" i="1"/>
  <c r="H154" i="1"/>
  <c r="H145" i="1"/>
  <c r="H146" i="1"/>
  <c r="H57" i="1"/>
  <c r="H125" i="1"/>
  <c r="H87" i="1"/>
  <c r="H118" i="1"/>
  <c r="H96" i="1"/>
  <c r="H97" i="1"/>
  <c r="H72" i="1"/>
  <c r="H164" i="1"/>
  <c r="H49" i="1"/>
  <c r="G241" i="1"/>
  <c r="G101" i="1"/>
  <c r="G102" i="1"/>
  <c r="G147" i="1"/>
  <c r="G109" i="1"/>
  <c r="G58" i="1"/>
  <c r="G119" i="1"/>
  <c r="G73" i="1"/>
  <c r="G64" i="1"/>
  <c r="G148" i="1"/>
  <c r="G110" i="1"/>
  <c r="G120" i="1"/>
  <c r="G121" i="1"/>
  <c r="G111" i="1"/>
  <c r="G122" i="1"/>
  <c r="G77" i="1"/>
  <c r="G59" i="1"/>
  <c r="G60" i="1"/>
  <c r="G112" i="1"/>
  <c r="G68" i="1"/>
  <c r="G113" i="1"/>
  <c r="G89" i="1"/>
  <c r="G66" i="1"/>
  <c r="G103" i="1"/>
  <c r="G104" i="1"/>
  <c r="G105" i="1"/>
  <c r="G53" i="1"/>
  <c r="G54" i="1"/>
  <c r="G70" i="1"/>
  <c r="G63" i="1"/>
  <c r="G123" i="1"/>
  <c r="G88" i="1"/>
  <c r="G90" i="1"/>
  <c r="G75" i="1"/>
  <c r="G149" i="1"/>
  <c r="G65" i="1"/>
  <c r="G69" i="1"/>
  <c r="G165" i="1"/>
  <c r="G166" i="1"/>
  <c r="G170" i="1"/>
  <c r="G169" i="1"/>
  <c r="G168" i="1"/>
  <c r="G171" i="1"/>
  <c r="G167" i="1"/>
  <c r="G172" i="1"/>
  <c r="G67" i="1"/>
  <c r="G106" i="1"/>
  <c r="G107" i="1"/>
  <c r="G108" i="1"/>
  <c r="G40" i="1"/>
  <c r="G78" i="1"/>
  <c r="G114" i="1"/>
  <c r="G45" i="1"/>
  <c r="G41" i="1"/>
  <c r="G194" i="1"/>
  <c r="G223" i="1"/>
  <c r="G225" i="1"/>
  <c r="G190" i="1"/>
  <c r="G191" i="1"/>
  <c r="G224" i="1"/>
  <c r="G227" i="1"/>
  <c r="G228" i="1"/>
  <c r="G185" i="1"/>
  <c r="G226" i="1"/>
  <c r="G186" i="1"/>
  <c r="G187" i="1"/>
  <c r="G195" i="1"/>
  <c r="G222" i="1"/>
  <c r="G184" i="1"/>
  <c r="G221" i="1"/>
  <c r="G193" i="1"/>
  <c r="G192" i="1"/>
  <c r="G188" i="1"/>
  <c r="G229" i="1"/>
  <c r="G189" i="1"/>
  <c r="G230" i="1"/>
  <c r="G206" i="1"/>
  <c r="G233" i="1"/>
  <c r="G235" i="1"/>
  <c r="G202" i="1"/>
  <c r="G203" i="1"/>
  <c r="G234" i="1"/>
  <c r="G237" i="1"/>
  <c r="G238" i="1"/>
  <c r="G197" i="1"/>
  <c r="G236" i="1"/>
  <c r="G198" i="1"/>
  <c r="G199" i="1"/>
  <c r="G207" i="1"/>
  <c r="G232" i="1"/>
  <c r="G196" i="1"/>
  <c r="G231" i="1"/>
  <c r="G204" i="1"/>
  <c r="G205" i="1"/>
  <c r="G200" i="1"/>
  <c r="G239" i="1"/>
  <c r="G201" i="1"/>
  <c r="G240" i="1"/>
  <c r="G219" i="1"/>
  <c r="G220" i="1"/>
  <c r="G214" i="1"/>
  <c r="G215" i="1"/>
  <c r="G209" i="1"/>
  <c r="G210" i="1"/>
  <c r="G211" i="1"/>
  <c r="G218" i="1"/>
  <c r="G208" i="1"/>
  <c r="G216" i="1"/>
  <c r="G217" i="1"/>
  <c r="G212" i="1"/>
  <c r="G213" i="1"/>
  <c r="G175" i="1"/>
  <c r="G176" i="1"/>
  <c r="G182" i="1"/>
  <c r="G178" i="1"/>
  <c r="G179" i="1"/>
  <c r="G174" i="1"/>
  <c r="G177" i="1"/>
  <c r="G173" i="1"/>
  <c r="G180" i="1"/>
  <c r="G181" i="1"/>
  <c r="G242" i="1"/>
  <c r="G183" i="1"/>
  <c r="G79" i="1"/>
  <c r="G80" i="1"/>
  <c r="G81" i="1"/>
  <c r="G82" i="1"/>
  <c r="G36" i="1"/>
  <c r="G37" i="1"/>
  <c r="G38" i="1"/>
  <c r="G39" i="1"/>
  <c r="G74" i="1"/>
  <c r="G124" i="1"/>
  <c r="G150" i="1"/>
  <c r="G91" i="1"/>
  <c r="G92" i="1"/>
  <c r="G93" i="1"/>
  <c r="G61" i="1"/>
  <c r="G62" i="1"/>
  <c r="G95" i="1"/>
  <c r="G151" i="1"/>
  <c r="G83" i="1"/>
  <c r="G51" i="1"/>
  <c r="G243" i="1"/>
  <c r="G99" i="1"/>
  <c r="G98" i="1"/>
  <c r="G244" i="1"/>
  <c r="G100" i="1"/>
  <c r="G140" i="1"/>
  <c r="G141" i="1"/>
  <c r="G142" i="1"/>
  <c r="G245" i="1"/>
  <c r="G126" i="1"/>
  <c r="G127" i="1"/>
  <c r="G128" i="1"/>
  <c r="G129" i="1"/>
  <c r="G143" i="1"/>
  <c r="G144" i="1"/>
  <c r="G84" i="1"/>
  <c r="G85" i="1"/>
  <c r="G50" i="1"/>
  <c r="G44" i="1"/>
  <c r="G42" i="1"/>
  <c r="G130" i="1"/>
  <c r="G131" i="1"/>
  <c r="G132" i="1"/>
  <c r="G133" i="1"/>
  <c r="G43" i="1"/>
  <c r="G16" i="1"/>
  <c r="G115" i="1"/>
  <c r="G17" i="1"/>
  <c r="G20" i="1"/>
  <c r="G52" i="1"/>
  <c r="G18" i="1"/>
  <c r="G19" i="1"/>
  <c r="G22" i="1"/>
  <c r="G23" i="1"/>
  <c r="G21" i="1"/>
  <c r="G24" i="1"/>
  <c r="G25" i="1"/>
  <c r="G76" i="1"/>
  <c r="G26" i="1"/>
  <c r="G27" i="1"/>
  <c r="G28" i="1"/>
  <c r="G29" i="1"/>
  <c r="G30" i="1"/>
  <c r="G31" i="1"/>
  <c r="G134" i="1"/>
  <c r="G135" i="1"/>
  <c r="G136" i="1"/>
  <c r="G137" i="1"/>
  <c r="G138" i="1"/>
  <c r="G139" i="1"/>
  <c r="G152" i="1"/>
  <c r="G116" i="1"/>
  <c r="G47" i="1"/>
  <c r="G117" i="1"/>
  <c r="G48" i="1"/>
  <c r="G158" i="1"/>
  <c r="G159" i="1"/>
  <c r="G160" i="1"/>
  <c r="G161" i="1"/>
  <c r="G162" i="1"/>
  <c r="G163" i="1"/>
  <c r="G157" i="1"/>
  <c r="G55" i="1"/>
  <c r="G56" i="1"/>
  <c r="G46" i="1"/>
  <c r="G71" i="1"/>
  <c r="G86" i="1"/>
  <c r="G94" i="1"/>
  <c r="G32" i="1"/>
  <c r="G33" i="1"/>
  <c r="G34" i="1"/>
  <c r="G35" i="1"/>
  <c r="G155" i="1"/>
  <c r="G153" i="1"/>
  <c r="G156" i="1"/>
  <c r="G154" i="1"/>
  <c r="G145" i="1"/>
  <c r="G146" i="1"/>
  <c r="G57" i="1"/>
  <c r="G125" i="1"/>
  <c r="G87" i="1"/>
  <c r="G118" i="1"/>
  <c r="G96" i="1"/>
  <c r="G97" i="1"/>
  <c r="G72" i="1"/>
  <c r="G164" i="1"/>
  <c r="G49" i="1"/>
  <c r="J11" i="1" l="1"/>
  <c r="I246" i="1"/>
  <c r="H246" i="1"/>
  <c r="J12" i="1"/>
  <c r="J241" i="1"/>
  <c r="J13" i="1" l="1"/>
  <c r="J246" i="1"/>
</calcChain>
</file>

<file path=xl/sharedStrings.xml><?xml version="1.0" encoding="utf-8"?>
<sst xmlns="http://schemas.openxmlformats.org/spreadsheetml/2006/main" count="969" uniqueCount="516">
  <si>
    <t>Qty</t>
  </si>
  <si>
    <t>Code</t>
  </si>
  <si>
    <t>Title</t>
  </si>
  <si>
    <t>ISBN</t>
  </si>
  <si>
    <t>Price</t>
  </si>
  <si>
    <t>Disc</t>
  </si>
  <si>
    <t>Net Value</t>
  </si>
  <si>
    <t>VAT</t>
  </si>
  <si>
    <t>Line Total</t>
  </si>
  <si>
    <t>Price (inc VAT)</t>
  </si>
  <si>
    <t>TradeEdu</t>
  </si>
  <si>
    <t>Range</t>
  </si>
  <si>
    <t>Carton Qty</t>
  </si>
  <si>
    <t>ABC SB</t>
  </si>
  <si>
    <t>ABC (paperback)</t>
  </si>
  <si>
    <t>Trade</t>
  </si>
  <si>
    <t>Picture Books</t>
  </si>
  <si>
    <t>AF01</t>
  </si>
  <si>
    <t>Alphabet Frieze</t>
  </si>
  <si>
    <t>Posters &amp; Friezes</t>
  </si>
  <si>
    <t>BPC</t>
  </si>
  <si>
    <t>Big Picture Code Cards - Lowercase</t>
  </si>
  <si>
    <t>Education</t>
  </si>
  <si>
    <t>Cards</t>
  </si>
  <si>
    <t>ELTAZCD</t>
  </si>
  <si>
    <t>ELT Alphabet Songs (CD)</t>
  </si>
  <si>
    <t>Cds</t>
  </si>
  <si>
    <t>ELTHB</t>
  </si>
  <si>
    <t>ELT Handwriting Book</t>
  </si>
  <si>
    <t>Handwriting Practice</t>
  </si>
  <si>
    <t>ELTSB</t>
  </si>
  <si>
    <t>ELT Student Book</t>
  </si>
  <si>
    <t>ELTSBCD</t>
  </si>
  <si>
    <t>ELT Student Book (CD)</t>
  </si>
  <si>
    <t>ELTTG</t>
  </si>
  <si>
    <t>ELT Teacher's Guide</t>
  </si>
  <si>
    <t>Teacher's Guides</t>
  </si>
  <si>
    <t>ELTWB</t>
  </si>
  <si>
    <t>ELT Workbook</t>
  </si>
  <si>
    <t>Workbooks</t>
  </si>
  <si>
    <t>EYH</t>
  </si>
  <si>
    <t>Early Years Handbook</t>
  </si>
  <si>
    <t>FC01</t>
  </si>
  <si>
    <t>First Reading Flashcards</t>
  </si>
  <si>
    <t>FC02</t>
  </si>
  <si>
    <t>Second Reading Flashcards</t>
  </si>
  <si>
    <t>RWM</t>
  </si>
  <si>
    <t>Magnetic Word Builder</t>
  </si>
  <si>
    <t>Games &amp; Fun</t>
  </si>
  <si>
    <t>SM01</t>
  </si>
  <si>
    <t>Letterland Folder</t>
  </si>
  <si>
    <t>No discount</t>
  </si>
  <si>
    <t>POS</t>
  </si>
  <si>
    <t>SM29</t>
  </si>
  <si>
    <t>Letterland Bookmark (pack of 50)</t>
  </si>
  <si>
    <t>T06</t>
  </si>
  <si>
    <t>Early Years Workbooks (1-4)</t>
  </si>
  <si>
    <t>T07</t>
  </si>
  <si>
    <t>A-Z Copymasters</t>
  </si>
  <si>
    <t>Copymasters</t>
  </si>
  <si>
    <t>T09</t>
  </si>
  <si>
    <t>Magnetic Letters</t>
  </si>
  <si>
    <t>T11</t>
  </si>
  <si>
    <t>Alphabet Adventures</t>
  </si>
  <si>
    <t>T13</t>
  </si>
  <si>
    <t>First Picture Word Book</t>
  </si>
  <si>
    <t>T14</t>
  </si>
  <si>
    <t>Alphabet of Rhymes</t>
  </si>
  <si>
    <t>T17</t>
  </si>
  <si>
    <t>Word Bank Copymasters</t>
  </si>
  <si>
    <t>T18</t>
  </si>
  <si>
    <t>Early Years Handwriting Copymasters</t>
  </si>
  <si>
    <t>T19</t>
  </si>
  <si>
    <t>Word Book (pack of 10)</t>
  </si>
  <si>
    <t>T20</t>
  </si>
  <si>
    <t>Early Years Word Book (pack of 10)</t>
  </si>
  <si>
    <t>T23</t>
  </si>
  <si>
    <t>Alphabet Songs (CD)</t>
  </si>
  <si>
    <t>T23US</t>
  </si>
  <si>
    <t>Alphabet Songs (CD) [USA Edition]</t>
  </si>
  <si>
    <t>T24</t>
  </si>
  <si>
    <t>Handwriting Songs - Lowercase (CD)</t>
  </si>
  <si>
    <t>T25</t>
  </si>
  <si>
    <t>Blends &amp; Digraphs Songs (CD)</t>
  </si>
  <si>
    <t>T27</t>
  </si>
  <si>
    <t>Early Years Handbook (CD)</t>
  </si>
  <si>
    <t>T28</t>
  </si>
  <si>
    <t>Big Picture Code Cards - Uppercase</t>
  </si>
  <si>
    <t>T29</t>
  </si>
  <si>
    <t>Picture Code Cards - Straight</t>
  </si>
  <si>
    <t>T31</t>
  </si>
  <si>
    <t>Vowel Scene Posters</t>
  </si>
  <si>
    <t>T38</t>
  </si>
  <si>
    <t>First Sticker Dictionary</t>
  </si>
  <si>
    <t>T40</t>
  </si>
  <si>
    <t>Action Songs (CD)</t>
  </si>
  <si>
    <t>T41</t>
  </si>
  <si>
    <t>Bedtime Stories</t>
  </si>
  <si>
    <t>T42</t>
  </si>
  <si>
    <t>Who's Hiding? (flap book)</t>
  </si>
  <si>
    <t>T43</t>
  </si>
  <si>
    <t>Advanced Teacher's Guide</t>
  </si>
  <si>
    <t>T44</t>
  </si>
  <si>
    <t>Picture Code Cards - Advanced</t>
  </si>
  <si>
    <t>T45</t>
  </si>
  <si>
    <t>Blends &amp; Digraphs Copymasters</t>
  </si>
  <si>
    <t>T47C</t>
  </si>
  <si>
    <t>What Shall We Do Today? (pack of 6)</t>
  </si>
  <si>
    <t>T47D</t>
  </si>
  <si>
    <t>Let's All Go to the Seaside (pack of 6)</t>
  </si>
  <si>
    <t>T52</t>
  </si>
  <si>
    <t>Advanced Songs (CD)</t>
  </si>
  <si>
    <t>T53</t>
  </si>
  <si>
    <t>Advanced Copymasters</t>
  </si>
  <si>
    <t>T64</t>
  </si>
  <si>
    <t>Alphabet Tales</t>
  </si>
  <si>
    <t>T68</t>
  </si>
  <si>
    <t>Giant Alphabet Puzzle</t>
  </si>
  <si>
    <t>T70</t>
  </si>
  <si>
    <t>Living ABC (software CD-Rom)</t>
  </si>
  <si>
    <t>Software</t>
  </si>
  <si>
    <t>T88</t>
  </si>
  <si>
    <t>Alphabet Desk Strip (pack of 10)</t>
  </si>
  <si>
    <t>T90</t>
  </si>
  <si>
    <t>ABC Adventures (software CD-Rom)</t>
  </si>
  <si>
    <t>T96</t>
  </si>
  <si>
    <t>Sentence Copymasters</t>
  </si>
  <si>
    <t>TB87</t>
  </si>
  <si>
    <t>ABC (paperback + audiobook CD)</t>
  </si>
  <si>
    <t>TC37</t>
  </si>
  <si>
    <t>Fix-it Phonics - Level 1 - Studentbook 1</t>
  </si>
  <si>
    <t>TC38</t>
  </si>
  <si>
    <t>Fix-it Phonics - Level 1 - Studentbook 2</t>
  </si>
  <si>
    <t>TC39</t>
  </si>
  <si>
    <t>Fix-it Phonics - Level 1 - Workbook 1</t>
  </si>
  <si>
    <t>TC40</t>
  </si>
  <si>
    <t>Fix-it Phonics - Level 1 - Workbook 2</t>
  </si>
  <si>
    <t>TC45</t>
  </si>
  <si>
    <t>Fix-it Phonics - Level 1 - Audio CD Pack</t>
  </si>
  <si>
    <t>TC48</t>
  </si>
  <si>
    <t>Fix-it Phonics - Level 1 - Teacher's Booklet</t>
  </si>
  <si>
    <t>TC49</t>
  </si>
  <si>
    <t>Fix-it Phonics - Level 2 - Studentbook 1</t>
  </si>
  <si>
    <t>TC50</t>
  </si>
  <si>
    <t>Fix-it Phonics - Level 2 - Studentbook 2</t>
  </si>
  <si>
    <t>TC51</t>
  </si>
  <si>
    <t>Fix-it Phonics - Level 2 - Workbook 1</t>
  </si>
  <si>
    <t>TC52</t>
  </si>
  <si>
    <t>Fix-it Phonics - Level 2 - Workbook 2</t>
  </si>
  <si>
    <t>TC57</t>
  </si>
  <si>
    <t>Fix-it Phonics - Level 2 - Audio CD Pack</t>
  </si>
  <si>
    <t>TC60</t>
  </si>
  <si>
    <t>Fix-it Phonics - Level 2 - Teacher's Booklet</t>
  </si>
  <si>
    <t>TC61</t>
  </si>
  <si>
    <t>Fix-it Phonics - Level 3 - Studentbook 1</t>
  </si>
  <si>
    <t>TC62</t>
  </si>
  <si>
    <t>Fix-it Phonics - Level 3 - Studentbook 2</t>
  </si>
  <si>
    <t>TC63</t>
  </si>
  <si>
    <t>Fix-it Phonics - Level 3 - Workbook 1</t>
  </si>
  <si>
    <t>TC64</t>
  </si>
  <si>
    <t>Fix-it Phonics - Level 3 - Workbook 2</t>
  </si>
  <si>
    <t>TC69</t>
  </si>
  <si>
    <t>Fix-it Phonics - Level 3 - Audio CD Pack</t>
  </si>
  <si>
    <t>TC72</t>
  </si>
  <si>
    <t>Fix-it Phonics - Level 3 - Teacher's Booklet</t>
  </si>
  <si>
    <t>TC74</t>
  </si>
  <si>
    <t>Handwriting Practice 1</t>
  </si>
  <si>
    <t>TC78</t>
  </si>
  <si>
    <t>Letterland Stories - Level 1</t>
  </si>
  <si>
    <t>Readers</t>
  </si>
  <si>
    <t>TC79</t>
  </si>
  <si>
    <t>Letterland Stories - Level 2</t>
  </si>
  <si>
    <t>TC80A</t>
  </si>
  <si>
    <t>Letterland Stories - Level 3a</t>
  </si>
  <si>
    <t>TC80B</t>
  </si>
  <si>
    <t>Letterland Stories - Level 3b</t>
  </si>
  <si>
    <t>TC81</t>
  </si>
  <si>
    <t>Fix-it Phonics - Level 1 - Teacher's Pack</t>
  </si>
  <si>
    <t>Packs</t>
  </si>
  <si>
    <t>TC82</t>
  </si>
  <si>
    <t>Fix-it Phonics - Level 2 - Teacher's Pack</t>
  </si>
  <si>
    <t>TC83</t>
  </si>
  <si>
    <t>Fix-it Phonics - Level 3 - Teacher's Pack</t>
  </si>
  <si>
    <t>TC84</t>
  </si>
  <si>
    <t>Fix-it Phonics - Level 1 - Student Pack</t>
  </si>
  <si>
    <t>TC85</t>
  </si>
  <si>
    <t>Fix-it Phonics - Level 2 - Student Pack</t>
  </si>
  <si>
    <t>TC86</t>
  </si>
  <si>
    <t>Fix-it Phonics - Level 3 - Student Pack</t>
  </si>
  <si>
    <t>TC90</t>
  </si>
  <si>
    <t>Fix-it Phonics - Level 3 - Big Book</t>
  </si>
  <si>
    <t>Big Books</t>
  </si>
  <si>
    <t>TD01</t>
  </si>
  <si>
    <t>My First Handwriting Activity Book</t>
  </si>
  <si>
    <t>Activity Books</t>
  </si>
  <si>
    <t>TD02</t>
  </si>
  <si>
    <t>My First Reading Activity Book</t>
  </si>
  <si>
    <t>TD03</t>
  </si>
  <si>
    <t>My First Alphabet Activity Book</t>
  </si>
  <si>
    <t>TD04</t>
  </si>
  <si>
    <t>My First Rhyming Activity Book</t>
  </si>
  <si>
    <t>TD05</t>
  </si>
  <si>
    <t>My Second Handwriting Activity Book</t>
  </si>
  <si>
    <t>TD06</t>
  </si>
  <si>
    <t>My Second Reading Activity Book</t>
  </si>
  <si>
    <t>TD07</t>
  </si>
  <si>
    <t>My Second Alphabet Activity Book</t>
  </si>
  <si>
    <t>TD08</t>
  </si>
  <si>
    <t>My Second Rhyming Activity Book</t>
  </si>
  <si>
    <t>TD22</t>
  </si>
  <si>
    <t>My ABC of Actions</t>
  </si>
  <si>
    <t>Board Books</t>
  </si>
  <si>
    <t>TD23</t>
  </si>
  <si>
    <t>Handwriting Practice 2</t>
  </si>
  <si>
    <t>TD24</t>
  </si>
  <si>
    <t>Far Beyond ABC (paperback)</t>
  </si>
  <si>
    <t>TD25</t>
  </si>
  <si>
    <t>Far Beyond ABC (paperback + audiobook CD)</t>
  </si>
  <si>
    <t>TD26</t>
  </si>
  <si>
    <t>Far Beyond ABC (hardback)</t>
  </si>
  <si>
    <t>TD28</t>
  </si>
  <si>
    <t>Beyond ABC (paperback)</t>
  </si>
  <si>
    <t>TD29</t>
  </si>
  <si>
    <t>Beyond ABC (paperback + audiobook CD)</t>
  </si>
  <si>
    <t>TD30</t>
  </si>
  <si>
    <t>Beyond ABC (hardback)</t>
  </si>
  <si>
    <t>TD32</t>
  </si>
  <si>
    <t>Beyond ABC (audiobook CD)</t>
  </si>
  <si>
    <t>TD33</t>
  </si>
  <si>
    <t>Far Beyond ABC (audiobook CD)</t>
  </si>
  <si>
    <t>TD34</t>
  </si>
  <si>
    <t>Alphabet Races (magnetic play book)</t>
  </si>
  <si>
    <t>TD35</t>
  </si>
  <si>
    <t>Make-a-Story Card Game</t>
  </si>
  <si>
    <t>TD37</t>
  </si>
  <si>
    <t>Class Train Frieze</t>
  </si>
  <si>
    <t>TD38</t>
  </si>
  <si>
    <t>Action Tricks Poster</t>
  </si>
  <si>
    <t>TD39</t>
  </si>
  <si>
    <t>Fix-it Phonics - Level 1 - Software (CD-Rom)</t>
  </si>
  <si>
    <t>TD40</t>
  </si>
  <si>
    <t>Learn to Read and Write - A parent's guide</t>
  </si>
  <si>
    <t>TD42</t>
  </si>
  <si>
    <t>Handwriting Practice 3</t>
  </si>
  <si>
    <t>TD43</t>
  </si>
  <si>
    <t>Fix-it Phonics - Level 2 - Software (CD-Rom)</t>
  </si>
  <si>
    <t>TD44</t>
  </si>
  <si>
    <t>Fix-it Phonics - Level 3 - Software (CD-Rom)</t>
  </si>
  <si>
    <t>TD47</t>
  </si>
  <si>
    <t>Letterland Early Years Pack</t>
  </si>
  <si>
    <t>TD48</t>
  </si>
  <si>
    <t>Letterland Classroom Pack</t>
  </si>
  <si>
    <t>TD71</t>
  </si>
  <si>
    <t>Far Beyond ABC Activity Book</t>
  </si>
  <si>
    <t>TD79</t>
  </si>
  <si>
    <t>My Alphabet Storybooks (pack of 26)</t>
  </si>
  <si>
    <t>TE10</t>
  </si>
  <si>
    <t>Phonics Readers Set 1</t>
  </si>
  <si>
    <t>TE11</t>
  </si>
  <si>
    <t>Phonics Readers Set 2</t>
  </si>
  <si>
    <t>TE12</t>
  </si>
  <si>
    <t>Phonics Readers Set 3</t>
  </si>
  <si>
    <t>TE13</t>
  </si>
  <si>
    <t>Phonics Readers Set 4</t>
  </si>
  <si>
    <t>TE41</t>
  </si>
  <si>
    <t>Word Cards</t>
  </si>
  <si>
    <t>TE42</t>
  </si>
  <si>
    <t>Wipe-Clean Alphabet Book</t>
  </si>
  <si>
    <t>TE51</t>
  </si>
  <si>
    <t>ABC Stories</t>
  </si>
  <si>
    <t>TE52</t>
  </si>
  <si>
    <t>Alphabet Posters</t>
  </si>
  <si>
    <t>TE54</t>
  </si>
  <si>
    <t>My Alphabet Storybooks Set 2</t>
  </si>
  <si>
    <t>TE55</t>
  </si>
  <si>
    <t>My Alphabet Storybooks Set 3</t>
  </si>
  <si>
    <t>TE56</t>
  </si>
  <si>
    <t>My Alphabet Storybooks Set 4</t>
  </si>
  <si>
    <t>TE57</t>
  </si>
  <si>
    <t>My First Dictionary</t>
  </si>
  <si>
    <t>TE65</t>
  </si>
  <si>
    <t>Fix-it Phonics - Level 1 - Volume Licence (up to 30 devices)</t>
  </si>
  <si>
    <t>TE66</t>
  </si>
  <si>
    <t>Fix-it Phonics - Level 2 - Volume Licence (up to 30 devices)</t>
  </si>
  <si>
    <t>TE67</t>
  </si>
  <si>
    <t>Fix-it Phonics - Level 3 - Volume Licence (up to 30 devices)</t>
  </si>
  <si>
    <t>TE68</t>
  </si>
  <si>
    <t>Fix-it Phonics - Level 1 - Volume CAL (additional 1 device over 30)</t>
  </si>
  <si>
    <t>TE69</t>
  </si>
  <si>
    <t>Fix-it Phonics - Level 2 - Volume CAL (additional 1 device over 30)</t>
  </si>
  <si>
    <t>TE70</t>
  </si>
  <si>
    <t>Fix-it Phonics - Level 3 - Volume CAL (additional 1 device over 30)</t>
  </si>
  <si>
    <t>TE75</t>
  </si>
  <si>
    <t>Phonics Workbooks (1-6)</t>
  </si>
  <si>
    <t>TE76</t>
  </si>
  <si>
    <t>Phonics Workbook 1</t>
  </si>
  <si>
    <t>TE77</t>
  </si>
  <si>
    <t>Phonics Workbook 2</t>
  </si>
  <si>
    <t>TE78</t>
  </si>
  <si>
    <t>Phonics Workbook 3</t>
  </si>
  <si>
    <t>TE79</t>
  </si>
  <si>
    <t>Phonics Workbook 4</t>
  </si>
  <si>
    <t>TE80</t>
  </si>
  <si>
    <t>Phonics Teacher's Guide</t>
  </si>
  <si>
    <t>TE95</t>
  </si>
  <si>
    <t>Phonics Touch &amp; Trace</t>
  </si>
  <si>
    <t>TE96</t>
  </si>
  <si>
    <t>Phonics Touch &amp; Trace Flashcards</t>
  </si>
  <si>
    <t>TE97</t>
  </si>
  <si>
    <t>Complete Handwriting Practice</t>
  </si>
  <si>
    <t>TE99</t>
  </si>
  <si>
    <t>My First Phonics Activity Book</t>
  </si>
  <si>
    <t>TF01</t>
  </si>
  <si>
    <t>My Second Phonics Activity Book</t>
  </si>
  <si>
    <t>TF02</t>
  </si>
  <si>
    <t>My First Phonics Flashcards</t>
  </si>
  <si>
    <t>TF03</t>
  </si>
  <si>
    <t>Story Phonics (software CD-Rom)</t>
  </si>
  <si>
    <t>TF89</t>
  </si>
  <si>
    <t>Phonics Workbook 5</t>
  </si>
  <si>
    <t>TF90</t>
  </si>
  <si>
    <t>Phonics Workbook 6</t>
  </si>
  <si>
    <t>TF91</t>
  </si>
  <si>
    <t>Fix-it Phonics - Level 1 - Software (download)</t>
  </si>
  <si>
    <t>TF93</t>
  </si>
  <si>
    <t>Fix-it Phonics - Level 2 - Software (download)</t>
  </si>
  <si>
    <t>TF95</t>
  </si>
  <si>
    <t>Fix-it Phonics - Level 3 - Software (download)</t>
  </si>
  <si>
    <t>TF97</t>
  </si>
  <si>
    <t>Story Phonics (software download)</t>
  </si>
  <si>
    <t>TH06</t>
  </si>
  <si>
    <t>Letter Sound Cards</t>
  </si>
  <si>
    <t>TH10</t>
  </si>
  <si>
    <t>Phonics Touch &amp; Spell Flashcards</t>
  </si>
  <si>
    <t>TH11</t>
  </si>
  <si>
    <t>Phonics Touch &amp; Spell</t>
  </si>
  <si>
    <t>TH12</t>
  </si>
  <si>
    <t>Flip Flap Phonics</t>
  </si>
  <si>
    <t>TH13</t>
  </si>
  <si>
    <t>Wipe-Clean Spelling Book</t>
  </si>
  <si>
    <t>TH14</t>
  </si>
  <si>
    <t>Phonics Activity Book 1</t>
  </si>
  <si>
    <t>TH15</t>
  </si>
  <si>
    <t>Phonics Activity Book 2</t>
  </si>
  <si>
    <t>TH16</t>
  </si>
  <si>
    <t>Phonics Activity Book 3</t>
  </si>
  <si>
    <t>TH17</t>
  </si>
  <si>
    <t>Phonics Activity Book 4</t>
  </si>
  <si>
    <t>TH18</t>
  </si>
  <si>
    <t>Phonics Activity Book 5</t>
  </si>
  <si>
    <t>TH19</t>
  </si>
  <si>
    <t>Phonics Activity Book 6</t>
  </si>
  <si>
    <t>TH22</t>
  </si>
  <si>
    <t>Living ABC (software download)</t>
  </si>
  <si>
    <t>TH62</t>
  </si>
  <si>
    <t>Fix-it Phonics Sample Lessons (with CD)</t>
  </si>
  <si>
    <t>TH63</t>
  </si>
  <si>
    <t>Letterland Phonics Sample Lessons (with CD)</t>
  </si>
  <si>
    <t>TH65</t>
  </si>
  <si>
    <t>Flip Flap Phonics 2</t>
  </si>
  <si>
    <t>TH67</t>
  </si>
  <si>
    <t>Handwriting Songs - Uppercase (CD)</t>
  </si>
  <si>
    <t>TH69</t>
  </si>
  <si>
    <t>My Alphabet Big Book</t>
  </si>
  <si>
    <t>TH70</t>
  </si>
  <si>
    <t>My Digraph Big Book</t>
  </si>
  <si>
    <t>TH75</t>
  </si>
  <si>
    <t>Phonics Readers - Red Series</t>
  </si>
  <si>
    <t>TH76</t>
  </si>
  <si>
    <t>Phonics Readers - Blue Series</t>
  </si>
  <si>
    <t>TH77</t>
  </si>
  <si>
    <t>Fix-it Phonics - Starter Level - Student Pack</t>
  </si>
  <si>
    <t>TH78</t>
  </si>
  <si>
    <t>Fix-it Phonics - Starter Level - Teacher's Pack</t>
  </si>
  <si>
    <t>TH79</t>
  </si>
  <si>
    <t>Fix-it Phonics - Starter Level - Activity Book 1</t>
  </si>
  <si>
    <t>TH80</t>
  </si>
  <si>
    <t>Fix-it Phonics - Starter Level - Activity Book 2</t>
  </si>
  <si>
    <t>TH81</t>
  </si>
  <si>
    <t>Fix-it Phonics - Starter Level - Software (CD-Rom)</t>
  </si>
  <si>
    <t>TH82</t>
  </si>
  <si>
    <t>Fix-it Phonics - Starter Level - Resource Pack</t>
  </si>
  <si>
    <t>TH83</t>
  </si>
  <si>
    <t>Fix-it Phonics - Starter Level - Teacher's Booklet (with CDs)</t>
  </si>
  <si>
    <t>TH84</t>
  </si>
  <si>
    <t>Grammar Teacher's Guide</t>
  </si>
  <si>
    <t>TH86</t>
  </si>
  <si>
    <t>Grammar Copymasters</t>
  </si>
  <si>
    <t>TH87</t>
  </si>
  <si>
    <t>Sing-along Handwriting Book</t>
  </si>
  <si>
    <t>TH88</t>
  </si>
  <si>
    <t>Handwriting Wipe-Clean</t>
  </si>
  <si>
    <t>TH89</t>
  </si>
  <si>
    <t>Feed on Phonics!</t>
  </si>
  <si>
    <t>TH90</t>
  </si>
  <si>
    <t>Cursive Handwriting</t>
  </si>
  <si>
    <t>TH92</t>
  </si>
  <si>
    <t>Flip Flap Story Maker</t>
  </si>
  <si>
    <t>TJ12</t>
  </si>
  <si>
    <t>Letterland Grammar Pack</t>
  </si>
  <si>
    <t>TJ13</t>
  </si>
  <si>
    <t>Fix-it Phonics - Starter Level - Volume Licence (up to 30 devices)</t>
  </si>
  <si>
    <t>TJ14</t>
  </si>
  <si>
    <t>Fix-it Phonics - Starter Level - Volume CAL (additional 1 device over 30)</t>
  </si>
  <si>
    <t>V10DVD</t>
  </si>
  <si>
    <t>Once Upon A Time in Letterland (DVD)</t>
  </si>
  <si>
    <t>DVDs</t>
  </si>
  <si>
    <t>V8DVD</t>
  </si>
  <si>
    <t>Detective Dippy Duck (DVD)</t>
  </si>
  <si>
    <t>VC</t>
  </si>
  <si>
    <t>Vocabulary Cards</t>
  </si>
  <si>
    <t>TJ42</t>
  </si>
  <si>
    <t>Fix-it Phonics Starter Songs</t>
  </si>
  <si>
    <t>TJ43</t>
  </si>
  <si>
    <t>Grammar Posters</t>
  </si>
  <si>
    <t>TK12</t>
  </si>
  <si>
    <t>Fix-it Phonics - Level 1 - Keyword Cards (2nd Edition)</t>
  </si>
  <si>
    <t>TK13</t>
  </si>
  <si>
    <t>Fix-it Phonics - Level 2 - Keyword Cards (2nd Edition)</t>
  </si>
  <si>
    <t>TK15</t>
  </si>
  <si>
    <t>Fix-it Phonics - Level 1 - Teacher's Guide (2nd Edition)</t>
  </si>
  <si>
    <t>TJ97</t>
  </si>
  <si>
    <t>Grammar Activity Book 1</t>
  </si>
  <si>
    <t>TJ98</t>
  </si>
  <si>
    <t>Grammar Activity Book 2</t>
  </si>
  <si>
    <t>TJ99</t>
  </si>
  <si>
    <t>Grammar Activity Book 3</t>
  </si>
  <si>
    <t>TK01</t>
  </si>
  <si>
    <t>Grammar Activity Book 4</t>
  </si>
  <si>
    <t>TK16</t>
  </si>
  <si>
    <t>Fix-it Phonics - Level 2 - Teacher's Guide (2nd Edition)</t>
  </si>
  <si>
    <t>TK17</t>
  </si>
  <si>
    <t>Fix-it Phonics - Level 1 - Software [2nd Edition] (CD-Rom)</t>
  </si>
  <si>
    <t>TK18</t>
  </si>
  <si>
    <t>Fix-it Phonics - Level 2 - Software [2nd Edition] (CD-Rom)</t>
  </si>
  <si>
    <t>TK23</t>
  </si>
  <si>
    <t>Spelling Stations 1 - Teacher's Guide</t>
  </si>
  <si>
    <t>TK25</t>
  </si>
  <si>
    <t>Spelling Activity Book 1</t>
  </si>
  <si>
    <t>TK26</t>
  </si>
  <si>
    <t>Spelling Activity Book 2</t>
  </si>
  <si>
    <t>TK27</t>
  </si>
  <si>
    <t>Spelling Activity Book 3</t>
  </si>
  <si>
    <t>TK28</t>
  </si>
  <si>
    <t>Spelling Activity Book 4</t>
  </si>
  <si>
    <t>TK32</t>
  </si>
  <si>
    <t>Sing and Learn with actions (Book and CD)</t>
  </si>
  <si>
    <t>TK33</t>
  </si>
  <si>
    <t>Beginners Cursive Handwriting</t>
  </si>
  <si>
    <t>TK72</t>
  </si>
  <si>
    <t>Fix-it Phonics - Starter Level - Software (Download)</t>
  </si>
  <si>
    <t>TK93</t>
  </si>
  <si>
    <t>Spelling Stations 2 -Teacher's Guide</t>
  </si>
  <si>
    <t>TL03</t>
  </si>
  <si>
    <t>Spelling Stations 2 - Pupil Pack</t>
  </si>
  <si>
    <t>TL02</t>
  </si>
  <si>
    <t>Spelling Stations 1 - Pupil Pack</t>
  </si>
  <si>
    <t>TL08</t>
  </si>
  <si>
    <t>Fix-it Phonics - Level 1 - Student Pack (2nd Edition)</t>
  </si>
  <si>
    <t>TL09</t>
  </si>
  <si>
    <t>Fix-it Phonics - Level 1 - Teacher's Pack (2nd Edition)</t>
  </si>
  <si>
    <t>TL16</t>
  </si>
  <si>
    <t>Fix-it Phonics - Level 1 - Workbook 1 (2nd Edition)</t>
  </si>
  <si>
    <t>TL17</t>
  </si>
  <si>
    <t>Fix-it Phonics - Level 1 - Workbook 2 (2nd Edition)</t>
  </si>
  <si>
    <t>TL14</t>
  </si>
  <si>
    <t>Fix-it Phonics - Level 1 - Student Book 1 (2nd Edition)</t>
  </si>
  <si>
    <t>TL15</t>
  </si>
  <si>
    <t>Fix-it Phonics - Level 1 - Student Book 2 (2nd Edition)</t>
  </si>
  <si>
    <t>TL10</t>
  </si>
  <si>
    <t>Fix-it Phonics - Level 2 - Student Pack  (2nd Edition)</t>
  </si>
  <si>
    <t>TL11</t>
  </si>
  <si>
    <t>Fix-it Phonics - Level 2 - Teacher's Pack  (2nd Edition)</t>
  </si>
  <si>
    <t>TL18</t>
  </si>
  <si>
    <t>Fix-it Phonics - Level 2 - Student Book 1 (2nd Edition)</t>
  </si>
  <si>
    <t>TL19</t>
  </si>
  <si>
    <t>Fix-it Phonics - Level 2 - Student Book 2 (2nd Edition)</t>
  </si>
  <si>
    <t>TL20</t>
  </si>
  <si>
    <t>Fix-it Phonics - Level 2 - Workbook 1 (2nd Edition)</t>
  </si>
  <si>
    <t>TL21</t>
  </si>
  <si>
    <t>Fix-it Phonics - Level 2 - Workbook 2 (2nd Edition)</t>
  </si>
  <si>
    <t>TL31</t>
  </si>
  <si>
    <t>Letterland Phonics Online - Custom Subscription (1 year)</t>
  </si>
  <si>
    <t>TL32</t>
  </si>
  <si>
    <t>Letterland Phonics Online - Teacher Subscription (1 year)</t>
  </si>
  <si>
    <t>TL33</t>
  </si>
  <si>
    <t>Letterland Phonics Online – Classroom Subscription (1 year)</t>
  </si>
  <si>
    <t>TL37</t>
  </si>
  <si>
    <t>Fix-it Phonics - Level 1 - Audio CD Pack (2nd Edition)</t>
  </si>
  <si>
    <t>TL38</t>
  </si>
  <si>
    <t>Fix-it Phonics - Level 2 - Audio CD Pack (2nd Edition)</t>
  </si>
  <si>
    <t>TL50</t>
  </si>
  <si>
    <t>2019 Letterland Catalogue UK</t>
  </si>
  <si>
    <t>Total</t>
  </si>
  <si>
    <t>Filters</t>
  </si>
  <si>
    <t>Customer Name:</t>
  </si>
  <si>
    <t>Account Number:</t>
  </si>
  <si>
    <t>Order Reference:</t>
  </si>
  <si>
    <t>Order Date:</t>
  </si>
  <si>
    <t>Special Instructions:</t>
  </si>
  <si>
    <t>Deliver to:</t>
  </si>
  <si>
    <t>Contact:</t>
  </si>
  <si>
    <t>Del. Method:</t>
  </si>
  <si>
    <t>Total Net:</t>
  </si>
  <si>
    <t>Total VAT:</t>
  </si>
  <si>
    <t>Grand Total:</t>
  </si>
  <si>
    <t>Discount</t>
  </si>
  <si>
    <t>2019 Orderform (£)</t>
  </si>
  <si>
    <t>CDs</t>
  </si>
  <si>
    <t>Posters</t>
  </si>
  <si>
    <t>Workbooks &amp; Wordbooks</t>
  </si>
  <si>
    <t>ELT</t>
  </si>
  <si>
    <t>Fix-it Phonics (2nd Edition)</t>
  </si>
  <si>
    <t>Fix-it Phonics (1st Edition)</t>
  </si>
  <si>
    <t>VAT?-NO</t>
  </si>
  <si>
    <t>Fix-it Phonics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</si>
</sst>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809]#,##0.00_-;\-[$£-809]#,##0.00_-;_-&quot;-&quot;??_-;_-@_-"/>
    <numFmt numFmtId="165" formatCode="_-[$£-809]* #,##0.00_-;\-[$£-809]* #,##0.00_-;_-[$£-809]* &quot; - &quot;??_-;_-@_-"/>
    <numFmt numFmtId="166" formatCode="0000000000000"/>
  </numFmts>
  <fonts count="17" x14ac:knownFonts="1">
    <font>
      <sz val="11"/>
      <color theme="1"/>
      <name val="Calibri"/>
      <family val="2"/>
      <scheme val="minor"/>
    </font>
    <font>
      <sz val="11"/>
      <color theme="0"/>
      <name val="Calibri"/>
      <family val="2"/>
      <scheme val="minor"/>
    </font>
    <font>
      <sz val="10"/>
      <color theme="1"/>
      <name val="arial"/>
      <family val="2"/>
    </font>
    <font>
      <sz val="9"/>
      <color theme="1"/>
      <name val="arial"/>
      <family val="2"/>
    </font>
    <font>
      <b/>
      <sz val="9"/>
      <color theme="1"/>
      <name val="arial"/>
      <family val="2"/>
    </font>
    <font>
      <sz val="10"/>
      <color rgb="FF808080"/>
      <name val="arial"/>
      <family val="2"/>
    </font>
    <font>
      <sz val="9"/>
      <color rgb="FF808080"/>
      <name val="arial"/>
      <family val="2"/>
    </font>
    <font>
      <b/>
      <sz val="15"/>
      <color theme="0"/>
      <name val="Calibri"/>
      <family val="2"/>
      <scheme val="minor"/>
    </font>
    <font>
      <sz val="10"/>
      <color theme="0"/>
      <name val="Calibri"/>
      <family val="2"/>
      <scheme val="minor"/>
    </font>
    <font>
      <sz val="11"/>
      <color rgb="FF808080"/>
      <name val="Calibri"/>
      <family val="2"/>
      <scheme val="minor"/>
    </font>
    <font>
      <b/>
      <sz val="10"/>
      <color theme="2" tint="-0.249977111117893"/>
      <name val="arial"/>
      <family val="2"/>
    </font>
    <font>
      <b/>
      <sz val="10"/>
      <color rgb="FF000000"/>
      <name val="arial"/>
      <family val="2"/>
    </font>
    <font>
      <sz val="10"/>
      <color rgb="FF000000"/>
      <name val="Arial"/>
      <family val="2"/>
    </font>
    <font>
      <b/>
      <sz val="9"/>
      <color rgb="FFFF0000"/>
      <name val="arial"/>
      <family val="2"/>
    </font>
    <font>
      <sz val="8"/>
      <color theme="1"/>
      <name val="Calibri"/>
      <family val="2"/>
      <scheme val="minor"/>
    </font>
    <font>
      <sz val="9"/>
      <name val="arial"/>
      <family val="2"/>
    </font>
    <font>
      <b/>
      <sz val="9"/>
      <name val="arial"/>
      <family val="2"/>
    </font>
  </fonts>
  <fills count="5">
    <fill>
      <patternFill patternType="none"/>
    </fill>
    <fill>
      <patternFill patternType="gray125"/>
    </fill>
    <fill>
      <patternFill patternType="solid">
        <fgColor indexed="65"/>
        <bgColor indexed="64"/>
      </patternFill>
    </fill>
    <fill>
      <patternFill patternType="solid">
        <fgColor rgb="FF00B0F0"/>
        <bgColor indexed="64"/>
      </patternFill>
    </fill>
    <fill>
      <patternFill patternType="solid">
        <fgColor theme="0"/>
        <bgColor indexed="64"/>
      </patternFill>
    </fill>
  </fills>
  <borders count="32">
    <border>
      <left/>
      <right/>
      <top/>
      <bottom/>
      <diagonal/>
    </border>
    <border>
      <left style="thin">
        <color theme="2" tint="-9.9917600024414813E-2"/>
      </left>
      <right/>
      <top/>
      <bottom/>
      <diagonal/>
    </border>
    <border>
      <left style="thin">
        <color theme="2" tint="-9.9917600024414813E-2"/>
      </left>
      <right/>
      <top style="thin">
        <color theme="2" tint="-9.9917600024414813E-2"/>
      </top>
      <bottom/>
      <diagonal/>
    </border>
    <border>
      <left/>
      <right/>
      <top style="thin">
        <color theme="2" tint="-9.9917600024414813E-2"/>
      </top>
      <bottom/>
      <diagonal/>
    </border>
    <border>
      <left/>
      <right style="thin">
        <color theme="2" tint="-9.9917600024414813E-2"/>
      </right>
      <top style="thin">
        <color theme="2" tint="-9.9917600024414813E-2"/>
      </top>
      <bottom/>
      <diagonal/>
    </border>
    <border>
      <left/>
      <right style="thin">
        <color theme="2" tint="-9.9917600024414813E-2"/>
      </right>
      <top/>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style="thin">
        <color theme="2" tint="-9.9917600024414813E-2"/>
      </top>
      <bottom/>
      <diagonal/>
    </border>
    <border>
      <left style="thin">
        <color theme="2" tint="-9.9887081514938816E-2"/>
      </left>
      <right/>
      <top/>
      <bottom/>
      <diagonal/>
    </border>
    <border>
      <left style="thin">
        <color theme="2" tint="-9.9887081514938816E-2"/>
      </left>
      <right/>
      <top style="thin">
        <color theme="2" tint="-9.9887081514938816E-2"/>
      </top>
      <bottom/>
      <diagonal/>
    </border>
    <border>
      <left/>
      <right/>
      <top style="thin">
        <color theme="2" tint="-9.9887081514938816E-2"/>
      </top>
      <bottom/>
      <diagonal/>
    </border>
    <border>
      <left style="thin">
        <color theme="2" tint="-9.9887081514938816E-2"/>
      </left>
      <right/>
      <top/>
      <bottom style="thin">
        <color theme="2" tint="-9.9887081514938816E-2"/>
      </bottom>
      <diagonal/>
    </border>
    <border>
      <left/>
      <right/>
      <top/>
      <bottom style="thin">
        <color theme="2" tint="-9.9887081514938816E-2"/>
      </bottom>
      <diagonal/>
    </border>
    <border>
      <left/>
      <right style="thin">
        <color theme="2" tint="-9.9887081514938816E-2"/>
      </right>
      <top style="thin">
        <color theme="2" tint="-9.9887081514938816E-2"/>
      </top>
      <bottom/>
      <diagonal/>
    </border>
    <border>
      <left/>
      <right style="thin">
        <color theme="2" tint="-9.9887081514938816E-2"/>
      </right>
      <top/>
      <bottom/>
      <diagonal/>
    </border>
    <border>
      <left/>
      <right style="thin">
        <color theme="2" tint="-9.9887081514938816E-2"/>
      </right>
      <top/>
      <bottom style="thin">
        <color theme="2" tint="-9.9887081514938816E-2"/>
      </bottom>
      <diagonal/>
    </border>
    <border>
      <left style="thin">
        <color theme="2" tint="-9.985656300546282E-2"/>
      </left>
      <right/>
      <top/>
      <bottom/>
      <diagonal/>
    </border>
    <border>
      <left style="thin">
        <color theme="2" tint="-9.985656300546282E-2"/>
      </left>
      <right/>
      <top style="thin">
        <color theme="2" tint="-9.985656300546282E-2"/>
      </top>
      <bottom/>
      <diagonal/>
    </border>
    <border>
      <left style="thin">
        <color theme="2" tint="-9.985656300546282E-2"/>
      </left>
      <right/>
      <top/>
      <bottom style="thin">
        <color theme="2" tint="-9.985656300546282E-2"/>
      </bottom>
      <diagonal/>
    </border>
    <border>
      <left/>
      <right/>
      <top/>
      <bottom style="thin">
        <color theme="2" tint="-9.985656300546282E-2"/>
      </bottom>
      <diagonal/>
    </border>
    <border>
      <left/>
      <right style="thin">
        <color theme="2" tint="-9.985656300546282E-2"/>
      </right>
      <top style="thin">
        <color theme="2" tint="-9.985656300546282E-2"/>
      </top>
      <bottom/>
      <diagonal/>
    </border>
    <border>
      <left style="thin">
        <color theme="2" tint="-9.985656300546282E-2"/>
      </left>
      <right style="thin">
        <color theme="2" tint="-9.985656300546282E-2"/>
      </right>
      <top style="thin">
        <color theme="2" tint="-9.985656300546282E-2"/>
      </top>
      <bottom style="thin">
        <color theme="2" tint="-9.985656300546282E-2"/>
      </bottom>
      <diagonal/>
    </border>
    <border>
      <left style="thin">
        <color theme="2" tint="-9.985656300546282E-2"/>
      </left>
      <right style="thin">
        <color theme="2" tint="-9.985656300546282E-2"/>
      </right>
      <top style="thin">
        <color theme="2" tint="-9.985656300546282E-2"/>
      </top>
      <bottom/>
      <diagonal/>
    </border>
    <border>
      <left style="thin">
        <color theme="2" tint="-9.982604449598681E-2"/>
      </left>
      <right style="thin">
        <color theme="2" tint="-9.982604449598681E-2"/>
      </right>
      <top style="thin">
        <color theme="2" tint="-9.982604449598681E-2"/>
      </top>
      <bottom style="thin">
        <color theme="2" tint="-9.982604449598681E-2"/>
      </bottom>
      <diagonal/>
    </border>
    <border>
      <left/>
      <right style="thin">
        <color theme="2" tint="-9.985656300546282E-2"/>
      </right>
      <top/>
      <bottom/>
      <diagonal/>
    </border>
    <border>
      <left/>
      <right style="thin">
        <color theme="2" tint="-9.982604449598681E-2"/>
      </right>
      <top style="thin">
        <color theme="2" tint="-9.982604449598681E-2"/>
      </top>
      <bottom style="thin">
        <color theme="2" tint="-9.982604449598681E-2"/>
      </bottom>
      <diagonal/>
    </border>
    <border>
      <left style="thin">
        <color theme="2" tint="-9.985656300546282E-2"/>
      </left>
      <right/>
      <top/>
      <bottom style="thin">
        <color theme="2" tint="-9.982604449598681E-2"/>
      </bottom>
      <diagonal/>
    </border>
    <border>
      <left/>
      <right style="thin">
        <color theme="2" tint="-9.982604449598681E-2"/>
      </right>
      <top/>
      <bottom style="thin">
        <color theme="2" tint="-9.982604449598681E-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1">
    <xf numFmtId="0" fontId="0" fillId="0" borderId="0" xfId="0"/>
    <xf numFmtId="0" fontId="0" fillId="2" borderId="0" xfId="0" applyFill="1"/>
    <xf numFmtId="0" fontId="3" fillId="0" borderId="0" xfId="0" applyFont="1" applyFill="1"/>
    <xf numFmtId="0" fontId="6" fillId="0" borderId="0" xfId="0" applyFont="1" applyFill="1"/>
    <xf numFmtId="0" fontId="4" fillId="0" borderId="0" xfId="0" applyFont="1" applyFill="1" applyAlignment="1">
      <alignment shrinkToFit="1"/>
    </xf>
    <xf numFmtId="0" fontId="3" fillId="0" borderId="0" xfId="0" applyFont="1" applyFill="1" applyAlignment="1">
      <alignment shrinkToFit="1"/>
    </xf>
    <xf numFmtId="10" fontId="3" fillId="0" borderId="0" xfId="0" applyNumberFormat="1" applyFont="1" applyFill="1" applyAlignment="1">
      <alignment shrinkToFit="1"/>
    </xf>
    <xf numFmtId="0" fontId="6" fillId="0" borderId="0" xfId="0" applyFont="1" applyFill="1" applyAlignment="1">
      <alignment shrinkToFit="1"/>
    </xf>
    <xf numFmtId="0" fontId="1" fillId="3" borderId="0" xfId="0" applyFont="1" applyFill="1"/>
    <xf numFmtId="0" fontId="7" fillId="3" borderId="0" xfId="0" applyFont="1" applyFill="1"/>
    <xf numFmtId="0" fontId="8" fillId="3" borderId="0" xfId="0" applyFont="1" applyFill="1" applyAlignment="1">
      <alignment horizontal="right"/>
    </xf>
    <xf numFmtId="0" fontId="8" fillId="3" borderId="0" xfId="0" applyFont="1" applyFill="1"/>
    <xf numFmtId="0" fontId="8" fillId="3" borderId="0" xfId="0" applyFont="1" applyFill="1" applyAlignment="1">
      <alignment horizontal="left"/>
    </xf>
    <xf numFmtId="0" fontId="1" fillId="4" borderId="0" xfId="0" applyFont="1" applyFill="1"/>
    <xf numFmtId="0" fontId="1" fillId="4" borderId="0" xfId="0" applyFont="1" applyFill="1" applyAlignment="1">
      <alignment horizontal="center"/>
    </xf>
    <xf numFmtId="164" fontId="3" fillId="0" borderId="0" xfId="0" applyNumberFormat="1" applyFont="1" applyFill="1" applyAlignment="1">
      <alignment shrinkToFit="1"/>
    </xf>
    <xf numFmtId="165" fontId="3" fillId="0" borderId="0" xfId="0" applyNumberFormat="1" applyFont="1" applyFill="1"/>
    <xf numFmtId="165" fontId="0" fillId="2" borderId="0" xfId="0" applyNumberFormat="1" applyFill="1"/>
    <xf numFmtId="0" fontId="2" fillId="0" borderId="0" xfId="0" applyFont="1" applyFill="1" applyAlignment="1">
      <alignment horizontal="left" vertical="top" wrapText="1"/>
    </xf>
    <xf numFmtId="0" fontId="5" fillId="0" borderId="0" xfId="0" applyFont="1" applyFill="1" applyAlignment="1">
      <alignment horizontal="left" vertical="top" wrapText="1"/>
    </xf>
    <xf numFmtId="166" fontId="4" fillId="0" borderId="0" xfId="0" applyNumberFormat="1" applyFont="1" applyFill="1" applyAlignment="1">
      <alignment shrinkToFit="1"/>
    </xf>
    <xf numFmtId="0" fontId="9" fillId="2" borderId="0" xfId="0" applyFont="1" applyFill="1" applyAlignment="1">
      <alignment horizontal="center"/>
    </xf>
    <xf numFmtId="0" fontId="10" fillId="2" borderId="22" xfId="0" applyFont="1" applyFill="1" applyBorder="1" applyAlignment="1">
      <alignment horizontal="right" shrinkToFit="1"/>
    </xf>
    <xf numFmtId="0" fontId="10" fillId="2" borderId="21" xfId="0" applyFont="1" applyFill="1" applyBorder="1" applyAlignment="1">
      <alignment horizontal="right" shrinkToFit="1"/>
    </xf>
    <xf numFmtId="165" fontId="2" fillId="2" borderId="23" xfId="0" applyNumberFormat="1" applyFont="1" applyFill="1" applyBorder="1" applyAlignment="1">
      <alignment shrinkToFit="1"/>
    </xf>
    <xf numFmtId="0" fontId="10" fillId="2" borderId="17" xfId="0" applyFont="1" applyFill="1" applyBorder="1" applyAlignment="1">
      <alignment horizontal="center" shrinkToFit="1"/>
    </xf>
    <xf numFmtId="10" fontId="11" fillId="4" borderId="16" xfId="0" applyNumberFormat="1" applyFont="1" applyFill="1" applyBorder="1" applyAlignment="1">
      <alignment horizontal="center" shrinkToFit="1"/>
    </xf>
    <xf numFmtId="10" fontId="11" fillId="4" borderId="18" xfId="0" applyNumberFormat="1" applyFont="1" applyFill="1" applyBorder="1" applyAlignment="1">
      <alignment horizontal="center" shrinkToFit="1"/>
    </xf>
    <xf numFmtId="0" fontId="12" fillId="4" borderId="19" xfId="0" applyFont="1" applyFill="1" applyBorder="1" applyAlignment="1">
      <alignment horizontal="left" shrinkToFit="1"/>
    </xf>
    <xf numFmtId="0" fontId="2" fillId="2" borderId="20" xfId="0" applyFont="1" applyFill="1" applyBorder="1" applyAlignment="1">
      <alignment shrinkToFit="1"/>
    </xf>
    <xf numFmtId="0" fontId="12" fillId="4" borderId="24" xfId="0" applyFont="1" applyFill="1" applyBorder="1" applyAlignment="1">
      <alignment horizontal="left" shrinkToFit="1"/>
    </xf>
    <xf numFmtId="165" fontId="2" fillId="2" borderId="25" xfId="0" applyNumberFormat="1" applyFont="1" applyFill="1" applyBorder="1" applyAlignment="1">
      <alignment shrinkToFit="1"/>
    </xf>
    <xf numFmtId="0" fontId="0" fillId="2" borderId="0" xfId="0" applyFill="1" applyAlignment="1">
      <alignment horizontal="center" vertical="center" textRotation="90" wrapText="1"/>
    </xf>
    <xf numFmtId="0" fontId="13" fillId="0" borderId="0" xfId="0" applyFont="1" applyFill="1" applyAlignment="1">
      <alignment shrinkToFit="1"/>
    </xf>
    <xf numFmtId="0" fontId="15" fillId="0" borderId="0" xfId="0" applyFont="1" applyFill="1" applyAlignment="1">
      <alignment shrinkToFit="1"/>
    </xf>
    <xf numFmtId="166" fontId="16" fillId="0" borderId="0" xfId="0" applyNumberFormat="1" applyFont="1" applyFill="1" applyAlignment="1">
      <alignment shrinkToFit="1"/>
    </xf>
    <xf numFmtId="164" fontId="15" fillId="0" borderId="0" xfId="0" applyNumberFormat="1" applyFont="1" applyFill="1" applyAlignment="1">
      <alignment shrinkToFit="1"/>
    </xf>
    <xf numFmtId="0" fontId="14" fillId="2" borderId="31" xfId="0" applyFont="1" applyFill="1" applyBorder="1" applyAlignment="1">
      <alignment horizontal="center" vertical="center" wrapText="1"/>
    </xf>
    <xf numFmtId="0" fontId="16" fillId="0" borderId="0" xfId="0" applyFont="1" applyFill="1" applyAlignment="1">
      <alignment shrinkToFit="1"/>
    </xf>
    <xf numFmtId="10" fontId="15" fillId="0" borderId="0" xfId="0" applyNumberFormat="1" applyFont="1" applyFill="1" applyAlignment="1">
      <alignment shrinkToFit="1"/>
    </xf>
    <xf numFmtId="0" fontId="10" fillId="2" borderId="6" xfId="0" applyFont="1" applyFill="1" applyBorder="1" applyAlignment="1">
      <alignment horizontal="right" shrinkToFit="1"/>
    </xf>
    <xf numFmtId="0" fontId="2" fillId="2" borderId="6" xfId="0" applyFont="1" applyFill="1" applyBorder="1" applyAlignment="1">
      <alignment shrinkToFit="1"/>
    </xf>
    <xf numFmtId="0" fontId="9" fillId="2" borderId="0" xfId="0" applyFont="1" applyFill="1" applyAlignment="1">
      <alignment horizontal="center"/>
    </xf>
    <xf numFmtId="165" fontId="10" fillId="2" borderId="26" xfId="0" applyNumberFormat="1" applyFont="1" applyFill="1" applyBorder="1" applyAlignment="1">
      <alignment horizontal="right" shrinkToFit="1"/>
    </xf>
    <xf numFmtId="165" fontId="10" fillId="2" borderId="27" xfId="0" applyNumberFormat="1" applyFont="1" applyFill="1" applyBorder="1" applyAlignment="1">
      <alignment horizontal="right" shrinkToFit="1"/>
    </xf>
    <xf numFmtId="165" fontId="10" fillId="2" borderId="0" xfId="0" applyNumberFormat="1" applyFont="1" applyFill="1" applyAlignment="1">
      <alignment horizontal="right" shrinkToFit="1"/>
    </xf>
    <xf numFmtId="0" fontId="10" fillId="2" borderId="0" xfId="0" applyFont="1" applyFill="1" applyAlignment="1">
      <alignment horizontal="right" vertical="top" shrinkToFit="1"/>
    </xf>
    <xf numFmtId="0" fontId="11" fillId="2" borderId="0" xfId="0" applyFont="1" applyFill="1" applyBorder="1" applyAlignment="1">
      <alignment vertical="center" wrapText="1"/>
    </xf>
    <xf numFmtId="0" fontId="2" fillId="2" borderId="0" xfId="0" applyFont="1" applyFill="1" applyBorder="1" applyAlignment="1">
      <alignment vertical="center" wrapText="1"/>
    </xf>
    <xf numFmtId="0" fontId="2" fillId="2" borderId="12" xfId="0" applyFont="1" applyFill="1" applyBorder="1" applyAlignment="1">
      <alignment vertical="center" wrapText="1"/>
    </xf>
    <xf numFmtId="0" fontId="11" fillId="2" borderId="10" xfId="0" applyFont="1" applyFill="1" applyBorder="1" applyAlignment="1">
      <alignment shrinkToFit="1"/>
    </xf>
    <xf numFmtId="0" fontId="2" fillId="2" borderId="10" xfId="0" applyFont="1" applyFill="1" applyBorder="1" applyAlignment="1">
      <alignment shrinkToFit="1"/>
    </xf>
    <xf numFmtId="49" fontId="2" fillId="2" borderId="7" xfId="0" applyNumberFormat="1" applyFont="1" applyFill="1" applyBorder="1" applyAlignment="1">
      <alignment shrinkToFit="1"/>
    </xf>
    <xf numFmtId="0" fontId="2" fillId="2" borderId="7" xfId="0" applyFont="1" applyFill="1" applyBorder="1" applyAlignment="1">
      <alignment shrinkToFit="1"/>
    </xf>
    <xf numFmtId="49" fontId="2" fillId="2" borderId="6" xfId="0" applyNumberFormat="1" applyFont="1" applyFill="1" applyBorder="1" applyAlignment="1">
      <alignment shrinkToFit="1"/>
    </xf>
    <xf numFmtId="0" fontId="11" fillId="2" borderId="6" xfId="0" applyFont="1" applyFill="1" applyBorder="1" applyAlignment="1">
      <alignment horizontal="left" shrinkToFit="1"/>
    </xf>
    <xf numFmtId="0" fontId="2" fillId="2" borderId="6" xfId="0" applyFont="1" applyFill="1" applyBorder="1" applyAlignment="1">
      <alignment horizontal="left" shrinkToFit="1"/>
    </xf>
    <xf numFmtId="0" fontId="2" fillId="2" borderId="1" xfId="0" applyFont="1" applyFill="1" applyBorder="1" applyAlignment="1">
      <alignment shrinkToFit="1"/>
    </xf>
    <xf numFmtId="0" fontId="2" fillId="2" borderId="0" xfId="0" applyFont="1" applyFill="1" applyBorder="1" applyAlignment="1">
      <alignment shrinkToFit="1"/>
    </xf>
    <xf numFmtId="0" fontId="2" fillId="2" borderId="5" xfId="0" applyFont="1" applyFill="1" applyBorder="1" applyAlignment="1">
      <alignment shrinkToFit="1"/>
    </xf>
    <xf numFmtId="0" fontId="2" fillId="2" borderId="2" xfId="0" applyFont="1" applyFill="1" applyBorder="1" applyAlignment="1">
      <alignment shrinkToFit="1"/>
    </xf>
    <xf numFmtId="0" fontId="2" fillId="2" borderId="3" xfId="0" applyFont="1" applyFill="1" applyBorder="1" applyAlignment="1">
      <alignment shrinkToFit="1"/>
    </xf>
    <xf numFmtId="0" fontId="2" fillId="2" borderId="4" xfId="0" applyFont="1" applyFill="1" applyBorder="1" applyAlignment="1">
      <alignment shrinkToFit="1"/>
    </xf>
    <xf numFmtId="165" fontId="2" fillId="2" borderId="21" xfId="0" applyNumberFormat="1" applyFont="1" applyFill="1" applyBorder="1" applyAlignment="1">
      <alignment shrinkToFit="1"/>
    </xf>
    <xf numFmtId="165" fontId="2" fillId="2" borderId="22" xfId="0" applyNumberFormat="1" applyFont="1" applyFill="1" applyBorder="1" applyAlignment="1">
      <alignment shrinkToFit="1"/>
    </xf>
    <xf numFmtId="49" fontId="2" fillId="2" borderId="21" xfId="0" applyNumberFormat="1" applyFont="1" applyFill="1" applyBorder="1" applyAlignment="1">
      <alignment shrinkToFit="1"/>
    </xf>
    <xf numFmtId="0" fontId="2" fillId="2" borderId="22" xfId="0" applyFont="1" applyFill="1" applyBorder="1" applyAlignment="1">
      <alignment shrinkToFit="1"/>
    </xf>
    <xf numFmtId="0" fontId="2" fillId="2" borderId="21" xfId="0" applyFont="1" applyFill="1" applyBorder="1" applyAlignment="1">
      <alignment shrinkToFit="1"/>
    </xf>
    <xf numFmtId="0" fontId="0" fillId="2" borderId="28" xfId="0" applyFill="1" applyBorder="1" applyAlignment="1">
      <alignment horizontal="center" vertical="center" textRotation="90" wrapText="1"/>
    </xf>
    <xf numFmtId="0" fontId="14" fillId="2" borderId="28" xfId="0" applyFont="1" applyFill="1" applyBorder="1" applyAlignment="1">
      <alignment horizontal="center" vertical="center" wrapText="1"/>
    </xf>
    <xf numFmtId="0" fontId="10" fillId="2" borderId="9" xfId="0" applyFont="1" applyFill="1" applyBorder="1" applyAlignment="1">
      <alignment horizontal="right" vertical="center" shrinkToFit="1"/>
    </xf>
    <xf numFmtId="0" fontId="10" fillId="2" borderId="13" xfId="0" applyFont="1" applyFill="1" applyBorder="1" applyAlignment="1">
      <alignment horizontal="right" vertical="center" shrinkToFit="1"/>
    </xf>
    <xf numFmtId="0" fontId="10" fillId="2" borderId="8" xfId="0" applyFont="1" applyFill="1" applyBorder="1" applyAlignment="1">
      <alignment horizontal="right" vertical="center" shrinkToFit="1"/>
    </xf>
    <xf numFmtId="0" fontId="10" fillId="2" borderId="14" xfId="0" applyFont="1" applyFill="1" applyBorder="1" applyAlignment="1">
      <alignment horizontal="right" vertical="center" shrinkToFit="1"/>
    </xf>
    <xf numFmtId="0" fontId="10" fillId="2" borderId="11" xfId="0" applyFont="1" applyFill="1" applyBorder="1" applyAlignment="1">
      <alignment horizontal="right" vertical="center" shrinkToFit="1"/>
    </xf>
    <xf numFmtId="0" fontId="10" fillId="2" borderId="15" xfId="0" applyFont="1" applyFill="1" applyBorder="1" applyAlignment="1">
      <alignment horizontal="right" vertical="center" shrinkToFit="1"/>
    </xf>
    <xf numFmtId="0" fontId="10" fillId="2" borderId="7" xfId="0" applyFont="1" applyFill="1" applyBorder="1" applyAlignment="1">
      <alignment horizontal="right" shrinkToFit="1"/>
    </xf>
    <xf numFmtId="0" fontId="0" fillId="2" borderId="29" xfId="0" applyFill="1" applyBorder="1" applyAlignment="1">
      <alignment horizontal="center" vertical="center" textRotation="90" wrapText="1"/>
    </xf>
    <xf numFmtId="0" fontId="0" fillId="2" borderId="30" xfId="0" applyFill="1" applyBorder="1" applyAlignment="1">
      <alignment horizontal="center" vertical="center" textRotation="90" wrapText="1"/>
    </xf>
    <xf numFmtId="0" fontId="0" fillId="2" borderId="31" xfId="0" applyFill="1" applyBorder="1" applyAlignment="1">
      <alignment horizontal="center" vertical="center" textRotation="90" wrapText="1"/>
    </xf>
    <xf numFmtId="0" fontId="0" fillId="2" borderId="0" xfId="0" applyFill="1" applyAlignment="1">
      <alignment horizontal="center" vertical="center" textRotation="90" wrapText="1"/>
    </xf>
  </cellXfs>
  <cellStyles count="1">
    <cellStyle name="Normal" xfId="0" builtinId="0"/>
  </cellStyles>
  <dxfs count="37">
    <dxf>
      <font>
        <b val="0"/>
        <i val="0"/>
        <strike val="0"/>
        <condense val="0"/>
        <extend val="0"/>
        <outline val="0"/>
        <shadow val="0"/>
        <u val="none"/>
        <vertAlign val="baseline"/>
        <sz val="9"/>
        <color rgb="FF808080"/>
        <name val="arial"/>
        <family val="2"/>
        <scheme val="none"/>
      </font>
      <fill>
        <patternFill patternType="none">
          <fgColor indexed="64"/>
          <bgColor indexed="65"/>
        </patternFill>
      </fill>
    </dxf>
    <dxf>
      <font>
        <b val="0"/>
        <i val="0"/>
        <strike val="0"/>
        <condense val="0"/>
        <extend val="0"/>
        <outline val="0"/>
        <shadow val="0"/>
        <u val="none"/>
        <vertAlign val="baseline"/>
        <sz val="9"/>
        <color rgb="FF808080"/>
        <name val="arial"/>
        <family val="2"/>
        <scheme val="none"/>
      </font>
      <fill>
        <patternFill patternType="none">
          <fgColor indexed="64"/>
          <bgColor indexed="65"/>
        </patternFill>
      </fill>
    </dxf>
    <dxf>
      <font>
        <b val="0"/>
        <i val="0"/>
        <strike val="0"/>
        <condense val="0"/>
        <extend val="0"/>
        <outline val="0"/>
        <shadow val="0"/>
        <u val="none"/>
        <vertAlign val="baseline"/>
        <sz val="9"/>
        <color rgb="FF808080"/>
        <name val="arial"/>
        <family val="2"/>
        <scheme val="none"/>
      </font>
      <fill>
        <patternFill patternType="none">
          <fgColor indexed="64"/>
          <bgColor indexed="65"/>
        </patternFill>
      </fill>
    </dxf>
    <dxf>
      <font>
        <b val="0"/>
        <i val="0"/>
        <strike val="0"/>
        <condense val="0"/>
        <extend val="0"/>
        <outline val="0"/>
        <shadow val="0"/>
        <u val="none"/>
        <vertAlign val="baseline"/>
        <sz val="9"/>
        <color theme="1"/>
        <name val="arial"/>
        <family val="2"/>
        <scheme val="none"/>
      </font>
      <fill>
        <patternFill patternType="none">
          <fgColor indexed="64"/>
          <bgColor indexed="65"/>
        </patternFill>
      </fill>
    </dxf>
    <dxf>
      <font>
        <b val="0"/>
        <i val="0"/>
        <strike val="0"/>
        <condense val="0"/>
        <extend val="0"/>
        <outline val="0"/>
        <shadow val="0"/>
        <u val="none"/>
        <vertAlign val="baseline"/>
        <sz val="9"/>
        <color theme="1"/>
        <name val="arial"/>
        <family val="2"/>
        <scheme val="none"/>
      </font>
      <numFmt numFmtId="165" formatCode="_-[$£-809]* #,##0.00_-;\-[$£-809]* #,##0.00_-;_-[$£-809]* &quot; - &quot;??_-;_-@_-"/>
      <fill>
        <patternFill patternType="none">
          <fgColor indexed="64"/>
          <bgColor indexed="65"/>
        </patternFill>
      </fill>
    </dxf>
    <dxf>
      <font>
        <b val="0"/>
        <i val="0"/>
        <strike val="0"/>
        <condense val="0"/>
        <extend val="0"/>
        <outline val="0"/>
        <shadow val="0"/>
        <u val="none"/>
        <vertAlign val="baseline"/>
        <sz val="9"/>
        <color theme="1"/>
        <name val="arial"/>
        <family val="2"/>
        <scheme val="none"/>
      </font>
      <numFmt numFmtId="165" formatCode="_-[$£-809]* #,##0.00_-;\-[$£-809]* #,##0.00_-;_-[$£-809]* &quot; - &quot;??_-;_-@_-"/>
      <fill>
        <patternFill patternType="none">
          <fgColor indexed="64"/>
          <bgColor indexed="65"/>
        </patternFill>
      </fill>
    </dxf>
    <dxf>
      <font>
        <b val="0"/>
        <i val="0"/>
        <strike val="0"/>
        <condense val="0"/>
        <extend val="0"/>
        <outline val="0"/>
        <shadow val="0"/>
        <u val="none"/>
        <vertAlign val="baseline"/>
        <sz val="9"/>
        <color theme="1"/>
        <name val="arial"/>
        <family val="2"/>
        <scheme val="none"/>
      </font>
      <numFmt numFmtId="165" formatCode="_-[$£-809]* #,##0.00_-;\-[$£-809]* #,##0.00_-;_-[$£-809]* &quot; - &quot;??_-;_-@_-"/>
      <fill>
        <patternFill patternType="none">
          <fgColor indexed="64"/>
          <bgColor indexed="65"/>
        </patternFill>
      </fill>
    </dxf>
    <dxf>
      <font>
        <b val="0"/>
        <i val="0"/>
        <strike val="0"/>
        <condense val="0"/>
        <extend val="0"/>
        <outline val="0"/>
        <shadow val="0"/>
        <u val="none"/>
        <vertAlign val="baseline"/>
        <sz val="9"/>
        <color theme="1"/>
        <name val="arial"/>
        <family val="2"/>
        <scheme val="none"/>
      </font>
      <fill>
        <patternFill patternType="none">
          <fgColor indexed="64"/>
          <bgColor indexed="65"/>
        </patternFill>
      </fill>
    </dxf>
    <dxf>
      <font>
        <b val="0"/>
        <i val="0"/>
        <strike val="0"/>
        <condense val="0"/>
        <extend val="0"/>
        <outline val="0"/>
        <shadow val="0"/>
        <u val="none"/>
        <vertAlign val="baseline"/>
        <sz val="9"/>
        <color theme="1"/>
        <name val="arial"/>
        <family val="2"/>
        <scheme val="none"/>
      </font>
      <fill>
        <patternFill patternType="none">
          <fgColor indexed="64"/>
          <bgColor indexed="65"/>
        </patternFill>
      </fill>
    </dxf>
    <dxf>
      <font>
        <b val="0"/>
        <i val="0"/>
        <strike val="0"/>
        <condense val="0"/>
        <extend val="0"/>
        <outline val="0"/>
        <shadow val="0"/>
        <u val="none"/>
        <vertAlign val="baseline"/>
        <sz val="9"/>
        <color theme="1"/>
        <name val="arial"/>
        <family val="2"/>
        <scheme val="none"/>
      </font>
      <fill>
        <patternFill patternType="none">
          <fgColor indexed="64"/>
          <bgColor indexed="65"/>
        </patternFill>
      </fill>
    </dxf>
    <dxf>
      <font>
        <b val="0"/>
        <i val="0"/>
        <strike val="0"/>
        <condense val="0"/>
        <extend val="0"/>
        <outline val="0"/>
        <shadow val="0"/>
        <u val="none"/>
        <vertAlign val="baseline"/>
        <sz val="9"/>
        <color theme="1"/>
        <name val="arial"/>
        <family val="2"/>
        <scheme val="none"/>
      </font>
      <fill>
        <patternFill patternType="none">
          <fgColor indexed="64"/>
          <bgColor indexed="65"/>
        </patternFill>
      </fill>
    </dxf>
    <dxf>
      <font>
        <b val="0"/>
        <i val="0"/>
        <strike val="0"/>
        <condense val="0"/>
        <extend val="0"/>
        <outline val="0"/>
        <shadow val="0"/>
        <u val="none"/>
        <vertAlign val="baseline"/>
        <sz val="9"/>
        <color theme="1"/>
        <name val="arial"/>
        <family val="2"/>
        <scheme val="none"/>
      </font>
      <fill>
        <patternFill patternType="none">
          <fgColor indexed="64"/>
          <bgColor indexed="65"/>
        </patternFill>
      </fill>
    </dxf>
    <dxf>
      <font>
        <b val="0"/>
        <i val="0"/>
        <strike val="0"/>
        <condense val="0"/>
        <extend val="0"/>
        <outline val="0"/>
        <shadow val="0"/>
        <u val="none"/>
        <vertAlign val="baseline"/>
        <sz val="9"/>
        <color theme="1"/>
        <name val="arial"/>
        <family val="2"/>
        <scheme val="none"/>
      </font>
      <fill>
        <patternFill patternType="none">
          <fgColor indexed="64"/>
          <bgColor indexed="65"/>
        </patternFill>
      </fill>
    </dxf>
    <dxf>
      <font>
        <b val="0"/>
        <i val="0"/>
        <strike val="0"/>
        <outline val="0"/>
        <shadow val="0"/>
        <u val="none"/>
        <vertAlign val="baseline"/>
        <sz val="9"/>
        <color rgb="FF808080"/>
        <name val="arial"/>
        <family val="2"/>
        <scheme val="none"/>
      </font>
      <fill>
        <patternFill patternType="none">
          <fgColor indexed="64"/>
          <bgColor indexed="65"/>
        </patternFill>
      </fill>
      <alignment horizontal="general" vertical="bottom" textRotation="0" wrapText="0" indent="0" justifyLastLine="0" shrinkToFit="1" readingOrder="0"/>
    </dxf>
    <dxf>
      <font>
        <b val="0"/>
        <i val="0"/>
        <strike val="0"/>
        <outline val="0"/>
        <shadow val="0"/>
        <u val="none"/>
        <vertAlign val="baseline"/>
        <sz val="9"/>
        <color rgb="FF808080"/>
        <name val="arial"/>
        <family val="2"/>
        <scheme val="none"/>
      </font>
      <fill>
        <patternFill patternType="none">
          <fgColor indexed="64"/>
          <bgColor indexed="65"/>
        </patternFill>
      </fill>
      <alignment horizontal="general" vertical="bottom" textRotation="0" wrapText="0" indent="0" justifyLastLine="0" shrinkToFit="1" readingOrder="0"/>
    </dxf>
    <dxf>
      <font>
        <b val="0"/>
        <i val="0"/>
        <strike val="0"/>
        <outline val="0"/>
        <shadow val="0"/>
        <u val="none"/>
        <vertAlign val="baseline"/>
        <sz val="9"/>
        <color rgb="FF808080"/>
        <name val="arial"/>
        <family val="2"/>
        <scheme val="none"/>
      </font>
      <fill>
        <patternFill patternType="none">
          <fgColor indexed="64"/>
          <bgColor indexed="65"/>
        </patternFill>
      </fill>
      <alignment horizontal="general" vertical="bottom" textRotation="0" wrapText="0" indent="0" justifyLastLine="0" shrinkToFit="1" readingOrder="0"/>
    </dxf>
    <dxf>
      <font>
        <b val="0"/>
        <i val="0"/>
        <strike val="0"/>
        <outline val="0"/>
        <shadow val="0"/>
        <u val="none"/>
        <vertAlign val="baseline"/>
        <sz val="9"/>
        <color theme="1"/>
        <name val="arial"/>
        <family val="2"/>
        <scheme val="none"/>
      </font>
      <numFmt numFmtId="164" formatCode="_-[$£-809]#,##0.00_-;\-[$£-809]#,##0.00_-;_-&quot;-&quot;??_-;_-@_-"/>
      <fill>
        <patternFill patternType="none">
          <fgColor indexed="64"/>
          <bgColor indexed="65"/>
        </patternFill>
      </fill>
      <alignment horizontal="general" vertical="bottom" textRotation="0" wrapText="0" indent="0" justifyLastLine="0" shrinkToFit="1" readingOrder="0"/>
    </dxf>
    <dxf>
      <font>
        <b val="0"/>
        <i val="0"/>
        <strike val="0"/>
        <outline val="0"/>
        <shadow val="0"/>
        <u val="none"/>
        <vertAlign val="baseline"/>
        <sz val="9"/>
        <color theme="1"/>
        <name val="arial"/>
        <family val="2"/>
        <scheme val="none"/>
      </font>
      <numFmt numFmtId="164" formatCode="_-[$£-809]#,##0.00_-;\-[$£-809]#,##0.00_-;_-&quot;-&quot;??_-;_-@_-"/>
      <fill>
        <patternFill patternType="none">
          <fgColor indexed="64"/>
          <bgColor indexed="65"/>
        </patternFill>
      </fill>
      <alignment horizontal="general" vertical="bottom" textRotation="0" wrapText="0" indent="0" justifyLastLine="0" shrinkToFit="1" readingOrder="0"/>
    </dxf>
    <dxf>
      <font>
        <b val="0"/>
        <i val="0"/>
        <strike val="0"/>
        <outline val="0"/>
        <shadow val="0"/>
        <u val="none"/>
        <vertAlign val="baseline"/>
        <sz val="9"/>
        <color theme="1"/>
        <name val="arial"/>
        <family val="2"/>
        <scheme val="none"/>
      </font>
      <numFmt numFmtId="164" formatCode="_-[$£-809]#,##0.00_-;\-[$£-809]#,##0.00_-;_-&quot;-&quot;??_-;_-@_-"/>
      <fill>
        <patternFill patternType="none">
          <fgColor indexed="64"/>
          <bgColor indexed="65"/>
        </patternFill>
      </fill>
      <alignment horizontal="general" vertical="bottom" textRotation="0" wrapText="0" indent="0" justifyLastLine="0" shrinkToFit="1" readingOrder="0"/>
    </dxf>
    <dxf>
      <font>
        <b val="0"/>
        <i val="0"/>
        <strike val="0"/>
        <outline val="0"/>
        <shadow val="0"/>
        <u val="none"/>
        <vertAlign val="baseline"/>
        <sz val="9"/>
        <color theme="1"/>
        <name val="arial"/>
        <family val="2"/>
        <scheme val="none"/>
      </font>
      <numFmt numFmtId="164" formatCode="_-[$£-809]#,##0.00_-;\-[$£-809]#,##0.00_-;_-&quot;-&quot;??_-;_-@_-"/>
      <fill>
        <patternFill patternType="none">
          <fgColor indexed="64"/>
          <bgColor indexed="65"/>
        </patternFill>
      </fill>
      <alignment horizontal="general" vertical="bottom" textRotation="0" wrapText="0" indent="0" justifyLastLine="0" shrinkToFit="1" readingOrder="0"/>
    </dxf>
    <dxf>
      <font>
        <b val="0"/>
        <i val="0"/>
        <strike val="0"/>
        <outline val="0"/>
        <shadow val="0"/>
        <u val="none"/>
        <vertAlign val="baseline"/>
        <sz val="9"/>
        <color theme="1"/>
        <name val="arial"/>
        <family val="2"/>
        <scheme val="none"/>
      </font>
      <numFmt numFmtId="14" formatCode="0.00%"/>
      <fill>
        <patternFill patternType="none">
          <fgColor indexed="64"/>
          <bgColor indexed="65"/>
        </patternFill>
      </fill>
      <alignment horizontal="general" vertical="bottom" textRotation="0" wrapText="0" indent="0" justifyLastLine="0" shrinkToFit="1" readingOrder="0"/>
    </dxf>
    <dxf>
      <font>
        <b val="0"/>
        <i val="0"/>
        <strike val="0"/>
        <outline val="0"/>
        <shadow val="0"/>
        <u val="none"/>
        <vertAlign val="baseline"/>
        <sz val="9"/>
        <color theme="1"/>
        <name val="arial"/>
        <family val="2"/>
        <scheme val="none"/>
      </font>
      <numFmt numFmtId="164" formatCode="_-[$£-809]#,##0.00_-;\-[$£-809]#,##0.00_-;_-&quot;-&quot;??_-;_-@_-"/>
      <fill>
        <patternFill patternType="none">
          <fgColor indexed="64"/>
          <bgColor indexed="65"/>
        </patternFill>
      </fill>
      <alignment horizontal="general" vertical="bottom" textRotation="0" wrapText="0" indent="0" justifyLastLine="0" shrinkToFit="1" readingOrder="0"/>
    </dxf>
    <dxf>
      <font>
        <b/>
        <i val="0"/>
        <strike val="0"/>
        <outline val="0"/>
        <shadow val="0"/>
        <u val="none"/>
        <vertAlign val="baseline"/>
        <sz val="9"/>
        <color theme="1"/>
        <name val="arial"/>
        <family val="2"/>
        <scheme val="none"/>
      </font>
      <numFmt numFmtId="166" formatCode="0000000000000"/>
      <fill>
        <patternFill patternType="none">
          <fgColor indexed="64"/>
          <bgColor indexed="65"/>
        </patternFill>
      </fill>
      <alignment horizontal="general" vertical="bottom" textRotation="0" wrapText="0" indent="0" justifyLastLine="0" shrinkToFit="1" readingOrder="0"/>
    </dxf>
    <dxf>
      <font>
        <b val="0"/>
        <i val="0"/>
        <strike val="0"/>
        <outline val="0"/>
        <shadow val="0"/>
        <u val="none"/>
        <vertAlign val="baseline"/>
        <sz val="9"/>
        <color theme="1"/>
        <name val="arial"/>
        <family val="2"/>
        <scheme val="none"/>
      </font>
      <fill>
        <patternFill patternType="none">
          <fgColor indexed="64"/>
          <bgColor indexed="65"/>
        </patternFill>
      </fill>
      <alignment horizontal="general" vertical="bottom" textRotation="0" wrapText="0" indent="0" justifyLastLine="0" shrinkToFit="1" readingOrder="0"/>
    </dxf>
    <dxf>
      <font>
        <b val="0"/>
        <i val="0"/>
        <strike val="0"/>
        <outline val="0"/>
        <shadow val="0"/>
        <u val="none"/>
        <vertAlign val="baseline"/>
        <sz val="9"/>
        <color theme="1"/>
        <name val="arial"/>
        <family val="2"/>
        <scheme val="none"/>
      </font>
      <fill>
        <patternFill patternType="none">
          <fgColor indexed="64"/>
          <bgColor indexed="65"/>
        </patternFill>
      </fill>
      <alignment horizontal="general" vertical="bottom" textRotation="0" wrapText="0" indent="0" justifyLastLine="0" shrinkToFit="1" readingOrder="0"/>
    </dxf>
    <dxf>
      <font>
        <b/>
        <i val="0"/>
        <strike val="0"/>
        <outline val="0"/>
        <shadow val="0"/>
        <u val="none"/>
        <vertAlign val="baseline"/>
        <sz val="9"/>
        <color theme="1"/>
        <name val="arial"/>
        <family val="2"/>
        <scheme val="none"/>
      </font>
      <fill>
        <patternFill patternType="none">
          <fgColor indexed="64"/>
          <bgColor indexed="65"/>
        </patternFill>
      </fill>
      <alignment horizontal="general" vertical="bottom" textRotation="0" wrapText="0" indent="0" justifyLastLine="0" shrinkToFit="1" readingOrder="0"/>
    </dxf>
    <dxf>
      <font>
        <b val="0"/>
        <i val="0"/>
        <strike val="0"/>
        <outline val="0"/>
        <shadow val="0"/>
        <u val="none"/>
        <vertAlign val="baseline"/>
        <sz val="9"/>
        <color theme="1"/>
        <name val="arial"/>
        <family val="2"/>
        <scheme val="none"/>
      </font>
    </dxf>
    <dxf>
      <font>
        <b val="0"/>
        <i val="0"/>
        <strike val="0"/>
        <outline val="0"/>
        <shadow val="0"/>
        <u val="none"/>
        <vertAlign val="baseline"/>
        <sz val="9"/>
        <color theme="1"/>
        <name val="arial"/>
        <family val="2"/>
        <scheme val="none"/>
      </font>
      <fill>
        <patternFill patternType="none">
          <fgColor indexed="64"/>
          <bgColor indexed="65"/>
        </patternFill>
      </fill>
      <alignment horizontal="general" vertical="bottom" textRotation="0" wrapText="0" indent="0" justifyLastLine="0" shrinkToFit="1" readingOrder="0"/>
    </dxf>
    <dxf>
      <font>
        <b val="0"/>
        <i val="0"/>
        <strike val="0"/>
        <outline val="0"/>
        <shadow val="0"/>
        <u val="none"/>
        <vertAlign val="baseline"/>
        <sz val="10"/>
        <color theme="1"/>
        <name val="arial"/>
        <family val="2"/>
        <scheme val="none"/>
      </font>
      <fill>
        <patternFill patternType="none">
          <fgColor indexed="64"/>
          <bgColor indexed="65"/>
        </patternFill>
      </fill>
      <alignment horizontal="left" vertical="top" textRotation="0" wrapText="1" indent="0" justifyLastLine="0" shrinkToFit="0" readingOrder="0"/>
    </dxf>
    <dxf>
      <font>
        <color theme="0"/>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rgb="FF00B0F0"/>
        </top>
      </border>
    </dxf>
    <dxf>
      <font>
        <b/>
        <i val="0"/>
        <color theme="0"/>
      </font>
      <fill>
        <patternFill patternType="solid">
          <fgColor theme="4"/>
          <bgColor rgb="FF00B0F0"/>
        </patternFill>
      </fill>
    </dxf>
    <dxf>
      <border>
        <left style="thin">
          <color rgb="FF00B0F0"/>
        </left>
        <right style="thin">
          <color rgb="FF00B0F0"/>
        </right>
        <top style="thin">
          <color rgb="FF00B0F0"/>
        </top>
        <bottom style="thin">
          <color rgb="FF00B0F0"/>
        </bottom>
        <horizontal style="thin">
          <color rgb="FF00B0F0"/>
        </horizontal>
      </border>
    </dxf>
  </dxfs>
  <tableStyles count="1" defaultTableStyle="TableStyleMedium2" defaultPivotStyle="PivotStyleLight16">
    <tableStyle name="TableStyleMedium2 LL" pivot="0" count="7" xr9:uid="{12DE50CD-7DAF-4397-8D69-77922E8045B2}">
      <tableStyleElement type="wholeTable" dxfId="36"/>
      <tableStyleElement type="headerRow" dxfId="35"/>
      <tableStyleElement type="totalRow" dxfId="34"/>
      <tableStyleElement type="firstColumn" dxfId="33"/>
      <tableStyleElement type="lastColumn" dxfId="32"/>
      <tableStyleElement type="firstRowStripe" dxfId="31"/>
      <tableStyleElement type="firstColumnStripe" dxfId="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88900</xdr:rowOff>
    </xdr:from>
    <xdr:to>
      <xdr:col>8</xdr:col>
      <xdr:colOff>314485</xdr:colOff>
      <xdr:row>2</xdr:row>
      <xdr:rowOff>101893</xdr:rowOff>
    </xdr:to>
    <xdr:pic>
      <xdr:nvPicPr>
        <xdr:cNvPr id="4" name="Picture 3">
          <a:extLst>
            <a:ext uri="{FF2B5EF4-FFF2-40B4-BE49-F238E27FC236}">
              <a16:creationId xmlns:a16="http://schemas.microsoft.com/office/drawing/2014/main" id="{14D08782-DEFC-4AE3-8147-0E8946343CB4}"/>
            </a:ext>
          </a:extLst>
        </xdr:cNvPr>
        <xdr:cNvPicPr>
          <a:picLocks noChangeAspect="1"/>
        </xdr:cNvPicPr>
      </xdr:nvPicPr>
      <xdr:blipFill>
        <a:blip xmlns:r="http://schemas.openxmlformats.org/officeDocument/2006/relationships" r:embed="rId1"/>
        <a:stretch>
          <a:fillRect/>
        </a:stretch>
      </xdr:blipFill>
      <xdr:spPr>
        <a:xfrm>
          <a:off x="5486400" y="88900"/>
          <a:ext cx="1828959" cy="451143"/>
        </a:xfrm>
        <a:prstGeom prst="rect">
          <a:avLst/>
        </a:prstGeom>
      </xdr:spPr>
    </xdr:pic>
    <xdr:clientData/>
  </xdr:twoCellAnchor>
  <xdr:twoCellAnchor editAs="absolute">
    <xdr:from>
      <xdr:col>12</xdr:col>
      <xdr:colOff>138113</xdr:colOff>
      <xdr:row>0</xdr:row>
      <xdr:rowOff>25400</xdr:rowOff>
    </xdr:from>
    <xdr:to>
      <xdr:col>19</xdr:col>
      <xdr:colOff>15875</xdr:colOff>
      <xdr:row>12</xdr:row>
      <xdr:rowOff>12700</xdr:rowOff>
    </xdr:to>
    <mc:AlternateContent xmlns:mc="http://schemas.openxmlformats.org/markup-compatibility/2006">
      <mc:Choice xmlns:sle15="http://schemas.microsoft.com/office/drawing/2012/slicer" Requires="sle15">
        <xdr:graphicFrame macro="">
          <xdr:nvGraphicFramePr>
            <xdr:cNvPr id="5" name="Range">
              <a:extLst>
                <a:ext uri="{FF2B5EF4-FFF2-40B4-BE49-F238E27FC236}">
                  <a16:creationId xmlns:a16="http://schemas.microsoft.com/office/drawing/2014/main" id="{E094A293-4CD9-4F73-9148-698D2F66C90E}"/>
                </a:ext>
              </a:extLst>
            </xdr:cNvPr>
            <xdr:cNvGraphicFramePr/>
          </xdr:nvGraphicFramePr>
          <xdr:xfrm>
            <a:off x="0" y="0"/>
            <a:ext cx="0" cy="0"/>
          </xdr:xfrm>
          <a:graphic>
            <a:graphicData uri="http://schemas.microsoft.com/office/drawing/2010/slicer">
              <sle:slicer xmlns:sle="http://schemas.microsoft.com/office/drawing/2010/slicer" name="Range"/>
            </a:graphicData>
          </a:graphic>
        </xdr:graphicFrame>
      </mc:Choice>
      <mc:Fallback>
        <xdr:sp macro="" textlink="">
          <xdr:nvSpPr>
            <xdr:cNvPr id="0" name=""/>
            <xdr:cNvSpPr>
              <a:spLocks noTextEdit="1"/>
            </xdr:cNvSpPr>
          </xdr:nvSpPr>
          <xdr:spPr>
            <a:xfrm>
              <a:off x="10015538" y="25400"/>
              <a:ext cx="4816475" cy="1954213"/>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ange" xr10:uid="{B44595CD-6B95-485B-B20F-1A5978C4F25A}" sourceName="Range">
  <extLst>
    <x:ext xmlns:x15="http://schemas.microsoft.com/office/spreadsheetml/2010/11/main" uri="{2F2917AC-EB37-4324-AD4E-5DD8C200BD13}">
      <x15:tableSlicerCache tableId="1" column="1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ange" xr10:uid="{56740B0C-77E0-4AF5-803A-566FB87A7A5F}" cache="Slicer_Range" caption="Range" columnCount="4"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48E958-30CA-410C-8B78-CD287998E894}" name="Tbl_Orderform_183481214124251" displayName="Tbl_Orderform_183481214124251" ref="B15:N246" totalsRowCount="1" headerRowDxfId="28" dataDxfId="27" totalsRowDxfId="26">
  <autoFilter ref="B15:N245" xr:uid="{85E3991F-B668-4526-B2AA-A96D96D68D8E}"/>
  <sortState xmlns:xlrd2="http://schemas.microsoft.com/office/spreadsheetml/2017/richdata2" ref="B16:N218">
    <sortCondition ref="M15:M218"/>
  </sortState>
  <tableColumns count="13">
    <tableColumn id="1" xr3:uid="{C612CFE1-1604-41AB-8DFB-285AD5D13101}" name="Qty" totalsRowLabel="Total" dataDxfId="25" totalsRowDxfId="12"/>
    <tableColumn id="2" xr3:uid="{6CB528E5-3570-4712-A0B9-C069F212AE31}" name="Code" dataDxfId="24" totalsRowDxfId="11"/>
    <tableColumn id="3" xr3:uid="{A7C2CABD-4549-415B-B042-8028CA48F0B4}" name="Title" dataDxfId="23" totalsRowDxfId="10"/>
    <tableColumn id="4" xr3:uid="{729F756B-D216-430D-9E6E-393C4657314D}" name="ISBN" dataDxfId="22" totalsRowDxfId="9"/>
    <tableColumn id="5" xr3:uid="{03110D44-6B04-4DE1-8489-47A1CFD6F42C}" name="Price" dataDxfId="21" totalsRowDxfId="8"/>
    <tableColumn id="6" xr3:uid="{9D7C97C2-6D01-460C-B4D6-38D30C96B4C3}" name="Disc" dataDxfId="20" totalsRowDxfId="7">
      <calculatedColumnFormula>IF(TRIM(Tbl_Orderform_183481214124251[TradeEdu])="TRADE",IF(Cell_tdisc="","",Cell_tdisc),IF(TRIM(Tbl_Orderform_183481214124251[TradeEdu])="EDUCATION",IF(Cell_edisc="","",Cell_edisc),""))</calculatedColumnFormula>
    </tableColumn>
    <tableColumn id="7" xr3:uid="{6C33FD73-21EE-4070-9E61-B502AE932B9A}" name="Net Value" totalsRowFunction="sum" dataDxfId="19" totalsRowDxfId="6">
      <calculatedColumnFormula>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calculatedColumnFormula>
    </tableColumn>
    <tableColumn id="8" xr3:uid="{6B0C05D6-EFCB-4247-A93B-E42953638D27}" name="VAT" totalsRowFunction="sum" dataDxfId="18" totalsRowDxfId="5">
      <calculatedColumnFormula>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calculatedColumnFormula>
    </tableColumn>
    <tableColumn id="9" xr3:uid="{1FAB181D-04E3-4F67-913A-7662F1D4A140}" name="Line Total" totalsRowFunction="sum" dataDxfId="17" totalsRowDxfId="4">
      <calculatedColumnFormula>IF(Tbl_Orderform_183481214124251[Qty]&gt;0,Tbl_Orderform_183481214124251[[#This Row],[VAT]]+Tbl_Orderform_183481214124251[[#This Row],[Net Value]],"")</calculatedColumnFormula>
    </tableColumn>
    <tableColumn id="10" xr3:uid="{296F9D97-6EA4-4EDE-9250-E1A0E0823569}" name="Price (inc VAT)" dataDxfId="16" totalsRowDxfId="3"/>
    <tableColumn id="11" xr3:uid="{CA981B85-A4A1-4F76-845D-6423847D1652}" name="TradeEdu" dataDxfId="15" totalsRowDxfId="2"/>
    <tableColumn id="12" xr3:uid="{CECBF2F2-5D6D-48E2-B4A2-52537A9FBDEA}" name="Range" dataDxfId="14" totalsRowDxfId="1"/>
    <tableColumn id="13" xr3:uid="{099C8F9A-3789-45F9-8E16-61DDFF7C0CAC}" name="Carton Qty" dataDxfId="13" totalsRowDxfId="0"/>
  </tableColumns>
  <tableStyleInfo name="TableStyleMedium2 L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41612-0948-41B3-AFC6-E9B27255F1FB}">
  <sheetPr>
    <pageSetUpPr fitToPage="1"/>
  </sheetPr>
  <dimension ref="A1:N246"/>
  <sheetViews>
    <sheetView tabSelected="1" view="pageBreakPreview" zoomScaleNormal="100" zoomScaleSheetLayoutView="100" workbookViewId="0">
      <selection activeCell="M50" sqref="M50"/>
    </sheetView>
  </sheetViews>
  <sheetFormatPr defaultColWidth="9.1328125" defaultRowHeight="14.25" x14ac:dyDescent="0.45"/>
  <cols>
    <col min="1" max="1" width="4.73046875" style="32" customWidth="1"/>
    <col min="2" max="2" width="7.73046875" style="1" customWidth="1"/>
    <col min="3" max="3" width="10.73046875" style="1" customWidth="1"/>
    <col min="4" max="4" width="47.6640625" style="1" customWidth="1"/>
    <col min="5" max="5" width="13.73046875" style="1" customWidth="1"/>
    <col min="6" max="6" width="11.73046875" style="1" customWidth="1"/>
    <col min="7" max="7" width="9.73046875" style="1" customWidth="1"/>
    <col min="8" max="10" width="10.73046875" style="1" customWidth="1"/>
    <col min="11" max="11" width="10.73046875" style="1" hidden="1" customWidth="1"/>
    <col min="12" max="12" width="11.73046875" style="1" hidden="1" customWidth="1"/>
    <col min="13" max="13" width="16.73046875" style="1" customWidth="1"/>
    <col min="14" max="14" width="6.73046875" style="1" customWidth="1"/>
    <col min="15" max="16384" width="9.1328125" style="1"/>
  </cols>
  <sheetData>
    <row r="1" spans="1:14" x14ac:dyDescent="0.45">
      <c r="B1" s="8"/>
      <c r="C1" s="8"/>
      <c r="D1" s="8"/>
      <c r="E1" s="8"/>
      <c r="F1" s="8"/>
      <c r="G1" s="8"/>
      <c r="H1" s="8"/>
      <c r="I1" s="8"/>
      <c r="J1" s="8"/>
      <c r="K1" s="8"/>
      <c r="L1" s="13"/>
      <c r="M1" s="14" t="s">
        <v>514</v>
      </c>
      <c r="N1" s="13"/>
    </row>
    <row r="2" spans="1:14" ht="19.5" x14ac:dyDescent="0.6">
      <c r="B2" s="9" t="s">
        <v>507</v>
      </c>
      <c r="C2" s="8"/>
      <c r="D2" s="8"/>
      <c r="E2" s="8"/>
      <c r="F2" s="8"/>
      <c r="G2" s="8"/>
      <c r="H2" s="8"/>
      <c r="I2" s="8"/>
      <c r="J2" s="8"/>
      <c r="K2" s="8"/>
      <c r="L2" s="13"/>
    </row>
    <row r="3" spans="1:14" x14ac:dyDescent="0.45">
      <c r="B3" s="8"/>
      <c r="C3" s="10"/>
      <c r="D3" s="11"/>
      <c r="E3" s="8"/>
      <c r="F3" s="8"/>
      <c r="G3" s="8"/>
      <c r="H3" s="8"/>
      <c r="I3" s="8"/>
      <c r="J3" s="8"/>
      <c r="K3" s="8"/>
      <c r="L3" s="13"/>
    </row>
    <row r="4" spans="1:14" ht="5.0999999999999996" customHeight="1" x14ac:dyDescent="0.45">
      <c r="B4" s="8"/>
      <c r="C4" s="10"/>
      <c r="D4" s="12"/>
      <c r="E4" s="8"/>
      <c r="F4" s="8"/>
      <c r="G4" s="8"/>
      <c r="H4" s="8"/>
      <c r="I4" s="8"/>
      <c r="J4" s="8"/>
      <c r="K4" s="8"/>
      <c r="L4" s="13"/>
      <c r="M4" s="13"/>
      <c r="N4" s="13"/>
    </row>
    <row r="5" spans="1:14" ht="12.75" customHeight="1" x14ac:dyDescent="0.45">
      <c r="B5" s="40" t="s">
        <v>495</v>
      </c>
      <c r="C5" s="40"/>
      <c r="D5" s="41"/>
      <c r="E5" s="41"/>
      <c r="F5" s="46" t="s">
        <v>500</v>
      </c>
      <c r="G5" s="60"/>
      <c r="H5" s="61"/>
      <c r="I5" s="61"/>
      <c r="J5" s="62"/>
    </row>
    <row r="6" spans="1:14" ht="12.75" customHeight="1" x14ac:dyDescent="0.45">
      <c r="B6" s="40" t="s">
        <v>496</v>
      </c>
      <c r="C6" s="40"/>
      <c r="D6" s="55"/>
      <c r="E6" s="56"/>
      <c r="F6" s="46"/>
      <c r="G6" s="57"/>
      <c r="H6" s="58"/>
      <c r="I6" s="58"/>
      <c r="J6" s="59"/>
      <c r="M6" s="21"/>
      <c r="N6" s="21"/>
    </row>
    <row r="7" spans="1:14" ht="12.75" customHeight="1" x14ac:dyDescent="0.45">
      <c r="B7" s="40" t="s">
        <v>497</v>
      </c>
      <c r="C7" s="40"/>
      <c r="D7" s="54"/>
      <c r="E7" s="41"/>
      <c r="F7" s="46"/>
      <c r="G7" s="57"/>
      <c r="H7" s="58"/>
      <c r="I7" s="58"/>
      <c r="J7" s="59"/>
      <c r="M7" s="21"/>
      <c r="N7" s="21"/>
    </row>
    <row r="8" spans="1:14" ht="12.75" customHeight="1" x14ac:dyDescent="0.45">
      <c r="B8" s="76" t="s">
        <v>498</v>
      </c>
      <c r="C8" s="76"/>
      <c r="D8" s="52"/>
      <c r="E8" s="53"/>
      <c r="F8" s="46"/>
      <c r="G8" s="57"/>
      <c r="H8" s="58"/>
      <c r="I8" s="58"/>
      <c r="J8" s="59"/>
      <c r="M8" s="21"/>
      <c r="N8" s="21"/>
    </row>
    <row r="9" spans="1:14" ht="12.75" customHeight="1" x14ac:dyDescent="0.45">
      <c r="B9" s="70" t="s">
        <v>499</v>
      </c>
      <c r="C9" s="71"/>
      <c r="D9" s="50"/>
      <c r="E9" s="51"/>
      <c r="F9" s="23" t="s">
        <v>501</v>
      </c>
      <c r="G9" s="67"/>
      <c r="H9" s="67"/>
      <c r="I9" s="65"/>
      <c r="J9" s="65"/>
      <c r="M9" s="21"/>
      <c r="N9" s="21"/>
    </row>
    <row r="10" spans="1:14" ht="12.75" customHeight="1" x14ac:dyDescent="0.45">
      <c r="B10" s="72"/>
      <c r="C10" s="73"/>
      <c r="D10" s="47"/>
      <c r="E10" s="48"/>
      <c r="F10" s="22" t="s">
        <v>502</v>
      </c>
      <c r="G10" s="66"/>
      <c r="H10" s="67"/>
      <c r="I10" s="63"/>
      <c r="J10" s="64"/>
      <c r="M10" s="21"/>
      <c r="N10" s="21"/>
    </row>
    <row r="11" spans="1:14" ht="12.75" customHeight="1" x14ac:dyDescent="0.45">
      <c r="B11" s="72"/>
      <c r="C11" s="73"/>
      <c r="D11" s="48"/>
      <c r="E11" s="48"/>
      <c r="F11" s="25" t="s">
        <v>506</v>
      </c>
      <c r="G11" s="29"/>
      <c r="H11" s="45" t="s">
        <v>503</v>
      </c>
      <c r="I11" s="45"/>
      <c r="J11" s="24">
        <f>SUM(Tbl_Orderform_183481214124251[Net Value])</f>
        <v>0</v>
      </c>
      <c r="M11" s="21"/>
      <c r="N11" s="21"/>
    </row>
    <row r="12" spans="1:14" ht="12.75" customHeight="1" x14ac:dyDescent="0.45">
      <c r="B12" s="72"/>
      <c r="C12" s="73"/>
      <c r="D12" s="48"/>
      <c r="E12" s="48"/>
      <c r="F12" s="26"/>
      <c r="G12" s="30" t="str">
        <f>IF(Cell_tdisc="","","Trade")</f>
        <v/>
      </c>
      <c r="H12" s="45" t="s">
        <v>504</v>
      </c>
      <c r="I12" s="45"/>
      <c r="J12" s="24">
        <f>SUM(Tbl_Orderform_183481214124251[VAT])</f>
        <v>0</v>
      </c>
      <c r="M12" s="21"/>
      <c r="N12" s="21"/>
    </row>
    <row r="13" spans="1:14" ht="12.75" customHeight="1" x14ac:dyDescent="0.45">
      <c r="B13" s="74"/>
      <c r="C13" s="75"/>
      <c r="D13" s="49"/>
      <c r="E13" s="49"/>
      <c r="F13" s="27"/>
      <c r="G13" s="28" t="str">
        <f>IF(Cell_edisc="","","Education")</f>
        <v/>
      </c>
      <c r="H13" s="43" t="s">
        <v>505</v>
      </c>
      <c r="I13" s="44"/>
      <c r="J13" s="31">
        <f>SUM(Tbl_Orderform_183481214124251[Line Total])</f>
        <v>0</v>
      </c>
      <c r="M13" s="21"/>
      <c r="N13" s="21"/>
    </row>
    <row r="14" spans="1:14" ht="12.75" customHeight="1" x14ac:dyDescent="0.45">
      <c r="H14" s="17"/>
      <c r="I14" s="17"/>
      <c r="J14" s="17"/>
      <c r="M14" s="42" t="s">
        <v>494</v>
      </c>
      <c r="N14" s="42"/>
    </row>
    <row r="15" spans="1:14" ht="25.5" x14ac:dyDescent="0.45">
      <c r="B15" s="18" t="s">
        <v>0</v>
      </c>
      <c r="C15" s="18" t="s">
        <v>1</v>
      </c>
      <c r="D15" s="18" t="s">
        <v>2</v>
      </c>
      <c r="E15" s="18" t="s">
        <v>3</v>
      </c>
      <c r="F15" s="18" t="s">
        <v>4</v>
      </c>
      <c r="G15" s="18" t="s">
        <v>5</v>
      </c>
      <c r="H15" s="18" t="s">
        <v>6</v>
      </c>
      <c r="I15" s="18" t="s">
        <v>7</v>
      </c>
      <c r="J15" s="18" t="s">
        <v>8</v>
      </c>
      <c r="K15" s="18" t="s">
        <v>9</v>
      </c>
      <c r="L15" s="19" t="s">
        <v>10</v>
      </c>
      <c r="M15" s="19" t="s">
        <v>11</v>
      </c>
      <c r="N15" s="19" t="s">
        <v>12</v>
      </c>
    </row>
    <row r="16" spans="1:14" x14ac:dyDescent="0.45">
      <c r="A16" s="68" t="s">
        <v>194</v>
      </c>
      <c r="B16" s="4"/>
      <c r="C16" s="5" t="s">
        <v>197</v>
      </c>
      <c r="D16" s="5" t="s">
        <v>198</v>
      </c>
      <c r="E16" s="20">
        <v>9781862097438</v>
      </c>
      <c r="F16" s="15">
        <v>3.99</v>
      </c>
      <c r="G16" s="6" t="str">
        <f>IF(TRIM(Tbl_Orderform_183481214124251[TradeEdu])="TRADE",IF(Cell_tdisc="","",Cell_tdisc),IF(TRIM(Tbl_Orderform_183481214124251[TradeEdu])="EDUCATION",IF(Cell_edisc="","",Cell_edisc),""))</f>
        <v/>
      </c>
      <c r="H1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6" s="15" t="str">
        <f>IF(Tbl_Orderform_183481214124251[Qty]&gt;0,Tbl_Orderform_183481214124251[[#This Row],[VAT]]+Tbl_Orderform_183481214124251[[#This Row],[Net Value]],"")</f>
        <v/>
      </c>
      <c r="K16" s="15">
        <v>3.99</v>
      </c>
      <c r="L16" s="7" t="s">
        <v>15</v>
      </c>
      <c r="M16" s="7" t="s">
        <v>194</v>
      </c>
      <c r="N16" s="7">
        <v>150</v>
      </c>
    </row>
    <row r="17" spans="1:14" x14ac:dyDescent="0.45">
      <c r="A17" s="68"/>
      <c r="B17" s="4"/>
      <c r="C17" s="5" t="s">
        <v>192</v>
      </c>
      <c r="D17" s="5" t="s">
        <v>193</v>
      </c>
      <c r="E17" s="20">
        <v>9781862097414</v>
      </c>
      <c r="F17" s="15">
        <v>3.99</v>
      </c>
      <c r="G17" s="6" t="str">
        <f>IF(TRIM(Tbl_Orderform_183481214124251[TradeEdu])="TRADE",IF(Cell_tdisc="","",Cell_tdisc),IF(TRIM(Tbl_Orderform_183481214124251[TradeEdu])="EDUCATION",IF(Cell_edisc="","",Cell_edisc),""))</f>
        <v/>
      </c>
      <c r="H1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7" s="15" t="str">
        <f>IF(Tbl_Orderform_183481214124251[Qty]&gt;0,Tbl_Orderform_183481214124251[[#This Row],[VAT]]+Tbl_Orderform_183481214124251[[#This Row],[Net Value]],"")</f>
        <v/>
      </c>
      <c r="K17" s="15">
        <v>3.99</v>
      </c>
      <c r="L17" s="7" t="s">
        <v>15</v>
      </c>
      <c r="M17" s="7" t="s">
        <v>194</v>
      </c>
      <c r="N17" s="7">
        <v>150</v>
      </c>
    </row>
    <row r="18" spans="1:14" x14ac:dyDescent="0.45">
      <c r="A18" s="68"/>
      <c r="B18" s="4"/>
      <c r="C18" s="5" t="s">
        <v>195</v>
      </c>
      <c r="D18" s="5" t="s">
        <v>196</v>
      </c>
      <c r="E18" s="20">
        <v>9781862097421</v>
      </c>
      <c r="F18" s="15">
        <v>3.99</v>
      </c>
      <c r="G18" s="6" t="str">
        <f>IF(TRIM(Tbl_Orderform_183481214124251[TradeEdu])="TRADE",IF(Cell_tdisc="","",Cell_tdisc),IF(TRIM(Tbl_Orderform_183481214124251[TradeEdu])="EDUCATION",IF(Cell_edisc="","",Cell_edisc),""))</f>
        <v/>
      </c>
      <c r="H1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8" s="15" t="str">
        <f>IF(Tbl_Orderform_183481214124251[Qty]&gt;0,Tbl_Orderform_183481214124251[[#This Row],[VAT]]+Tbl_Orderform_183481214124251[[#This Row],[Net Value]],"")</f>
        <v/>
      </c>
      <c r="K18" s="15">
        <v>3.99</v>
      </c>
      <c r="L18" s="7" t="s">
        <v>15</v>
      </c>
      <c r="M18" s="7" t="s">
        <v>194</v>
      </c>
      <c r="N18" s="7">
        <v>150</v>
      </c>
    </row>
    <row r="19" spans="1:14" x14ac:dyDescent="0.45">
      <c r="A19" s="68"/>
      <c r="B19" s="4"/>
      <c r="C19" s="5" t="s">
        <v>199</v>
      </c>
      <c r="D19" s="5" t="s">
        <v>200</v>
      </c>
      <c r="E19" s="20">
        <v>9781862097445</v>
      </c>
      <c r="F19" s="15">
        <v>3.99</v>
      </c>
      <c r="G19" s="6" t="str">
        <f>IF(TRIM(Tbl_Orderform_183481214124251[TradeEdu])="TRADE",IF(Cell_tdisc="","",Cell_tdisc),IF(TRIM(Tbl_Orderform_183481214124251[TradeEdu])="EDUCATION",IF(Cell_edisc="","",Cell_edisc),""))</f>
        <v/>
      </c>
      <c r="H1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9" s="15" t="str">
        <f>IF(Tbl_Orderform_183481214124251[Qty]&gt;0,Tbl_Orderform_183481214124251[[#This Row],[VAT]]+Tbl_Orderform_183481214124251[[#This Row],[Net Value]],"")</f>
        <v/>
      </c>
      <c r="K19" s="15">
        <v>3.99</v>
      </c>
      <c r="L19" s="7" t="s">
        <v>15</v>
      </c>
      <c r="M19" s="7" t="s">
        <v>194</v>
      </c>
      <c r="N19" s="7">
        <v>150</v>
      </c>
    </row>
    <row r="20" spans="1:14" x14ac:dyDescent="0.45">
      <c r="A20" s="68"/>
      <c r="B20" s="4"/>
      <c r="C20" s="5" t="s">
        <v>310</v>
      </c>
      <c r="D20" s="5" t="s">
        <v>311</v>
      </c>
      <c r="E20" s="20">
        <v>9781862099807</v>
      </c>
      <c r="F20" s="15">
        <v>8.99</v>
      </c>
      <c r="G20" s="6" t="str">
        <f>IF(TRIM(Tbl_Orderform_183481214124251[TradeEdu])="TRADE",IF(Cell_tdisc="","",Cell_tdisc),IF(TRIM(Tbl_Orderform_183481214124251[TradeEdu])="EDUCATION",IF(Cell_edisc="","",Cell_edisc),""))</f>
        <v/>
      </c>
      <c r="H2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0" s="15" t="str">
        <f>IF(Tbl_Orderform_183481214124251[Qty]&gt;0,Tbl_Orderform_183481214124251[[#This Row],[VAT]]+Tbl_Orderform_183481214124251[[#This Row],[Net Value]],"")</f>
        <v/>
      </c>
      <c r="K20" s="15">
        <v>8.99</v>
      </c>
      <c r="L20" s="7" t="s">
        <v>15</v>
      </c>
      <c r="M20" s="7" t="s">
        <v>194</v>
      </c>
      <c r="N20" s="7">
        <v>44</v>
      </c>
    </row>
    <row r="21" spans="1:14" x14ac:dyDescent="0.45">
      <c r="A21" s="68"/>
      <c r="B21" s="4"/>
      <c r="C21" s="5" t="s">
        <v>312</v>
      </c>
      <c r="D21" s="5" t="s">
        <v>313</v>
      </c>
      <c r="E21" s="20">
        <v>9781862099814</v>
      </c>
      <c r="F21" s="15">
        <v>8.99</v>
      </c>
      <c r="G21" s="6" t="str">
        <f>IF(TRIM(Tbl_Orderform_183481214124251[TradeEdu])="TRADE",IF(Cell_tdisc="","",Cell_tdisc),IF(TRIM(Tbl_Orderform_183481214124251[TradeEdu])="EDUCATION",IF(Cell_edisc="","",Cell_edisc),""))</f>
        <v/>
      </c>
      <c r="H2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1" s="15" t="str">
        <f>IF(Tbl_Orderform_183481214124251[Qty]&gt;0,Tbl_Orderform_183481214124251[[#This Row],[VAT]]+Tbl_Orderform_183481214124251[[#This Row],[Net Value]],"")</f>
        <v/>
      </c>
      <c r="K21" s="15">
        <v>8.99</v>
      </c>
      <c r="L21" s="7" t="s">
        <v>15</v>
      </c>
      <c r="M21" s="7" t="s">
        <v>194</v>
      </c>
      <c r="N21" s="7">
        <v>44</v>
      </c>
    </row>
    <row r="22" spans="1:14" x14ac:dyDescent="0.45">
      <c r="A22" s="68"/>
      <c r="B22" s="4"/>
      <c r="C22" s="5" t="s">
        <v>205</v>
      </c>
      <c r="D22" s="5" t="s">
        <v>206</v>
      </c>
      <c r="E22" s="20">
        <v>9781862097476</v>
      </c>
      <c r="F22" s="15">
        <v>3.99</v>
      </c>
      <c r="G22" s="6" t="str">
        <f>IF(TRIM(Tbl_Orderform_183481214124251[TradeEdu])="TRADE",IF(Cell_tdisc="","",Cell_tdisc),IF(TRIM(Tbl_Orderform_183481214124251[TradeEdu])="EDUCATION",IF(Cell_edisc="","",Cell_edisc),""))</f>
        <v/>
      </c>
      <c r="H2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2" s="15" t="str">
        <f>IF(Tbl_Orderform_183481214124251[Qty]&gt;0,Tbl_Orderform_183481214124251[[#This Row],[VAT]]+Tbl_Orderform_183481214124251[[#This Row],[Net Value]],"")</f>
        <v/>
      </c>
      <c r="K22" s="15">
        <v>3.99</v>
      </c>
      <c r="L22" s="7" t="s">
        <v>15</v>
      </c>
      <c r="M22" s="7" t="s">
        <v>194</v>
      </c>
      <c r="N22" s="7">
        <v>140</v>
      </c>
    </row>
    <row r="23" spans="1:14" x14ac:dyDescent="0.45">
      <c r="A23" s="68"/>
      <c r="B23" s="4"/>
      <c r="C23" s="5" t="s">
        <v>201</v>
      </c>
      <c r="D23" s="5" t="s">
        <v>202</v>
      </c>
      <c r="E23" s="20">
        <v>9781862097452</v>
      </c>
      <c r="F23" s="15">
        <v>3.99</v>
      </c>
      <c r="G23" s="6" t="str">
        <f>IF(TRIM(Tbl_Orderform_183481214124251[TradeEdu])="TRADE",IF(Cell_tdisc="","",Cell_tdisc),IF(TRIM(Tbl_Orderform_183481214124251[TradeEdu])="EDUCATION",IF(Cell_edisc="","",Cell_edisc),""))</f>
        <v/>
      </c>
      <c r="H2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3" s="15" t="str">
        <f>IF(Tbl_Orderform_183481214124251[Qty]&gt;0,Tbl_Orderform_183481214124251[[#This Row],[VAT]]+Tbl_Orderform_183481214124251[[#This Row],[Net Value]],"")</f>
        <v/>
      </c>
      <c r="K23" s="15">
        <v>3.99</v>
      </c>
      <c r="L23" s="7" t="s">
        <v>15</v>
      </c>
      <c r="M23" s="7" t="s">
        <v>194</v>
      </c>
      <c r="N23" s="7">
        <v>150</v>
      </c>
    </row>
    <row r="24" spans="1:14" x14ac:dyDescent="0.45">
      <c r="A24" s="68"/>
      <c r="B24" s="4"/>
      <c r="C24" s="5" t="s">
        <v>203</v>
      </c>
      <c r="D24" s="5" t="s">
        <v>204</v>
      </c>
      <c r="E24" s="20">
        <v>9781862097469</v>
      </c>
      <c r="F24" s="15">
        <v>3.99</v>
      </c>
      <c r="G24" s="6" t="str">
        <f>IF(TRIM(Tbl_Orderform_183481214124251[TradeEdu])="TRADE",IF(Cell_tdisc="","",Cell_tdisc),IF(TRIM(Tbl_Orderform_183481214124251[TradeEdu])="EDUCATION",IF(Cell_edisc="","",Cell_edisc),""))</f>
        <v/>
      </c>
      <c r="H2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4" s="15" t="str">
        <f>IF(Tbl_Orderform_183481214124251[Qty]&gt;0,Tbl_Orderform_183481214124251[[#This Row],[VAT]]+Tbl_Orderform_183481214124251[[#This Row],[Net Value]],"")</f>
        <v/>
      </c>
      <c r="K24" s="15">
        <v>3.99</v>
      </c>
      <c r="L24" s="7" t="s">
        <v>15</v>
      </c>
      <c r="M24" s="7" t="s">
        <v>194</v>
      </c>
      <c r="N24" s="7">
        <v>130</v>
      </c>
    </row>
    <row r="25" spans="1:14" x14ac:dyDescent="0.45">
      <c r="A25" s="68"/>
      <c r="B25" s="4"/>
      <c r="C25" s="5" t="s">
        <v>207</v>
      </c>
      <c r="D25" s="5" t="s">
        <v>208</v>
      </c>
      <c r="E25" s="20">
        <v>9781862097483</v>
      </c>
      <c r="F25" s="15">
        <v>3.99</v>
      </c>
      <c r="G25" s="6" t="str">
        <f>IF(TRIM(Tbl_Orderform_183481214124251[TradeEdu])="TRADE",IF(Cell_tdisc="","",Cell_tdisc),IF(TRIM(Tbl_Orderform_183481214124251[TradeEdu])="EDUCATION",IF(Cell_edisc="","",Cell_edisc),""))</f>
        <v/>
      </c>
      <c r="H2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5" s="15" t="str">
        <f>IF(Tbl_Orderform_183481214124251[Qty]&gt;0,Tbl_Orderform_183481214124251[[#This Row],[VAT]]+Tbl_Orderform_183481214124251[[#This Row],[Net Value]],"")</f>
        <v/>
      </c>
      <c r="K25" s="15">
        <v>3.99</v>
      </c>
      <c r="L25" s="7" t="s">
        <v>15</v>
      </c>
      <c r="M25" s="7" t="s">
        <v>194</v>
      </c>
      <c r="N25" s="7">
        <v>100</v>
      </c>
    </row>
    <row r="26" spans="1:14" x14ac:dyDescent="0.45">
      <c r="A26" s="68"/>
      <c r="B26" s="4"/>
      <c r="C26" s="5" t="s">
        <v>340</v>
      </c>
      <c r="D26" s="5" t="s">
        <v>341</v>
      </c>
      <c r="E26" s="20">
        <v>9781782480938</v>
      </c>
      <c r="F26" s="15">
        <v>4.99</v>
      </c>
      <c r="G26" s="6" t="str">
        <f>IF(TRIM(Tbl_Orderform_183481214124251[TradeEdu])="TRADE",IF(Cell_tdisc="","",Cell_tdisc),IF(TRIM(Tbl_Orderform_183481214124251[TradeEdu])="EDUCATION",IF(Cell_edisc="","",Cell_edisc),""))</f>
        <v/>
      </c>
      <c r="H2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6" s="15" t="str">
        <f>IF(Tbl_Orderform_183481214124251[Qty]&gt;0,Tbl_Orderform_183481214124251[[#This Row],[VAT]]+Tbl_Orderform_183481214124251[[#This Row],[Net Value]],"")</f>
        <v/>
      </c>
      <c r="K26" s="15">
        <v>4.99</v>
      </c>
      <c r="L26" s="7" t="s">
        <v>15</v>
      </c>
      <c r="M26" s="7" t="s">
        <v>194</v>
      </c>
      <c r="N26" s="7">
        <v>60</v>
      </c>
    </row>
    <row r="27" spans="1:14" x14ac:dyDescent="0.45">
      <c r="A27" s="68"/>
      <c r="B27" s="4"/>
      <c r="C27" s="5" t="s">
        <v>342</v>
      </c>
      <c r="D27" s="5" t="s">
        <v>343</v>
      </c>
      <c r="E27" s="20">
        <v>9781782480945</v>
      </c>
      <c r="F27" s="15">
        <v>4.99</v>
      </c>
      <c r="G27" s="6" t="str">
        <f>IF(TRIM(Tbl_Orderform_183481214124251[TradeEdu])="TRADE",IF(Cell_tdisc="","",Cell_tdisc),IF(TRIM(Tbl_Orderform_183481214124251[TradeEdu])="EDUCATION",IF(Cell_edisc="","",Cell_edisc),""))</f>
        <v/>
      </c>
      <c r="H2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7" s="15" t="str">
        <f>IF(Tbl_Orderform_183481214124251[Qty]&gt;0,Tbl_Orderform_183481214124251[[#This Row],[VAT]]+Tbl_Orderform_183481214124251[[#This Row],[Net Value]],"")</f>
        <v/>
      </c>
      <c r="K27" s="15">
        <v>4.99</v>
      </c>
      <c r="L27" s="7" t="s">
        <v>15</v>
      </c>
      <c r="M27" s="7" t="s">
        <v>194</v>
      </c>
      <c r="N27" s="7">
        <v>96</v>
      </c>
    </row>
    <row r="28" spans="1:14" x14ac:dyDescent="0.45">
      <c r="A28" s="68"/>
      <c r="B28" s="4"/>
      <c r="C28" s="5" t="s">
        <v>344</v>
      </c>
      <c r="D28" s="5" t="s">
        <v>345</v>
      </c>
      <c r="E28" s="20">
        <v>9781782480952</v>
      </c>
      <c r="F28" s="15">
        <v>4.99</v>
      </c>
      <c r="G28" s="6" t="str">
        <f>IF(TRIM(Tbl_Orderform_183481214124251[TradeEdu])="TRADE",IF(Cell_tdisc="","",Cell_tdisc),IF(TRIM(Tbl_Orderform_183481214124251[TradeEdu])="EDUCATION",IF(Cell_edisc="","",Cell_edisc),""))</f>
        <v/>
      </c>
      <c r="H2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8" s="15" t="str">
        <f>IF(Tbl_Orderform_183481214124251[Qty]&gt;0,Tbl_Orderform_183481214124251[[#This Row],[VAT]]+Tbl_Orderform_183481214124251[[#This Row],[Net Value]],"")</f>
        <v/>
      </c>
      <c r="K28" s="15">
        <v>4.99</v>
      </c>
      <c r="L28" s="7" t="s">
        <v>15</v>
      </c>
      <c r="M28" s="7" t="s">
        <v>194</v>
      </c>
      <c r="N28" s="7">
        <v>96</v>
      </c>
    </row>
    <row r="29" spans="1:14" x14ac:dyDescent="0.45">
      <c r="A29" s="68"/>
      <c r="B29" s="4"/>
      <c r="C29" s="5" t="s">
        <v>346</v>
      </c>
      <c r="D29" s="5" t="s">
        <v>347</v>
      </c>
      <c r="E29" s="20">
        <v>9781782480969</v>
      </c>
      <c r="F29" s="15">
        <v>4.99</v>
      </c>
      <c r="G29" s="6" t="str">
        <f>IF(TRIM(Tbl_Orderform_183481214124251[TradeEdu])="TRADE",IF(Cell_tdisc="","",Cell_tdisc),IF(TRIM(Tbl_Orderform_183481214124251[TradeEdu])="EDUCATION",IF(Cell_edisc="","",Cell_edisc),""))</f>
        <v/>
      </c>
      <c r="H2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9" s="15" t="str">
        <f>IF(Tbl_Orderform_183481214124251[Qty]&gt;0,Tbl_Orderform_183481214124251[[#This Row],[VAT]]+Tbl_Orderform_183481214124251[[#This Row],[Net Value]],"")</f>
        <v/>
      </c>
      <c r="K29" s="15">
        <v>4.99</v>
      </c>
      <c r="L29" s="7" t="s">
        <v>15</v>
      </c>
      <c r="M29" s="7" t="s">
        <v>194</v>
      </c>
      <c r="N29" s="7">
        <v>96</v>
      </c>
    </row>
    <row r="30" spans="1:14" x14ac:dyDescent="0.45">
      <c r="A30" s="68"/>
      <c r="B30" s="4"/>
      <c r="C30" s="5" t="s">
        <v>348</v>
      </c>
      <c r="D30" s="5" t="s">
        <v>349</v>
      </c>
      <c r="E30" s="20">
        <v>9781782480976</v>
      </c>
      <c r="F30" s="15">
        <v>4.99</v>
      </c>
      <c r="G30" s="6" t="str">
        <f>IF(TRIM(Tbl_Orderform_183481214124251[TradeEdu])="TRADE",IF(Cell_tdisc="","",Cell_tdisc),IF(TRIM(Tbl_Orderform_183481214124251[TradeEdu])="EDUCATION",IF(Cell_edisc="","",Cell_edisc),""))</f>
        <v/>
      </c>
      <c r="H3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3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30" s="15" t="str">
        <f>IF(Tbl_Orderform_183481214124251[Qty]&gt;0,Tbl_Orderform_183481214124251[[#This Row],[VAT]]+Tbl_Orderform_183481214124251[[#This Row],[Net Value]],"")</f>
        <v/>
      </c>
      <c r="K30" s="15">
        <v>4.99</v>
      </c>
      <c r="L30" s="7" t="s">
        <v>15</v>
      </c>
      <c r="M30" s="7" t="s">
        <v>194</v>
      </c>
      <c r="N30" s="7">
        <v>96</v>
      </c>
    </row>
    <row r="31" spans="1:14" x14ac:dyDescent="0.45">
      <c r="A31" s="68"/>
      <c r="B31" s="4"/>
      <c r="C31" s="5" t="s">
        <v>350</v>
      </c>
      <c r="D31" s="5" t="s">
        <v>351</v>
      </c>
      <c r="E31" s="20">
        <v>9781782480983</v>
      </c>
      <c r="F31" s="15">
        <v>4.99</v>
      </c>
      <c r="G31" s="6" t="str">
        <f>IF(TRIM(Tbl_Orderform_183481214124251[TradeEdu])="TRADE",IF(Cell_tdisc="","",Cell_tdisc),IF(TRIM(Tbl_Orderform_183481214124251[TradeEdu])="EDUCATION",IF(Cell_edisc="","",Cell_edisc),""))</f>
        <v/>
      </c>
      <c r="H3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3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31" s="15" t="str">
        <f>IF(Tbl_Orderform_183481214124251[Qty]&gt;0,Tbl_Orderform_183481214124251[[#This Row],[VAT]]+Tbl_Orderform_183481214124251[[#This Row],[Net Value]],"")</f>
        <v/>
      </c>
      <c r="K31" s="15">
        <v>4.99</v>
      </c>
      <c r="L31" s="7" t="s">
        <v>15</v>
      </c>
      <c r="M31" s="7" t="s">
        <v>194</v>
      </c>
      <c r="N31" s="7">
        <v>96</v>
      </c>
    </row>
    <row r="32" spans="1:14" x14ac:dyDescent="0.45">
      <c r="A32" s="68"/>
      <c r="B32" s="4"/>
      <c r="C32" s="5" t="s">
        <v>437</v>
      </c>
      <c r="D32" s="5" t="s">
        <v>438</v>
      </c>
      <c r="E32" s="20">
        <v>9781782483021</v>
      </c>
      <c r="F32" s="15">
        <v>3.99</v>
      </c>
      <c r="G32" s="6" t="str">
        <f>IF(TRIM(Tbl_Orderform_183481214124251[TradeEdu])="TRADE",IF(Cell_tdisc="","",Cell_tdisc),IF(TRIM(Tbl_Orderform_183481214124251[TradeEdu])="EDUCATION",IF(Cell_edisc="","",Cell_edisc),""))</f>
        <v/>
      </c>
      <c r="H3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3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32" s="15" t="str">
        <f>IF(Tbl_Orderform_183481214124251[Qty]&gt;0,Tbl_Orderform_183481214124251[[#This Row],[VAT]]+Tbl_Orderform_183481214124251[[#This Row],[Net Value]],"")</f>
        <v/>
      </c>
      <c r="K32" s="15">
        <v>3.99</v>
      </c>
      <c r="L32" s="7" t="s">
        <v>15</v>
      </c>
      <c r="M32" s="7" t="s">
        <v>194</v>
      </c>
      <c r="N32" s="7">
        <v>0</v>
      </c>
    </row>
    <row r="33" spans="1:14" x14ac:dyDescent="0.45">
      <c r="A33" s="68"/>
      <c r="B33" s="4"/>
      <c r="C33" s="5" t="s">
        <v>439</v>
      </c>
      <c r="D33" s="5" t="s">
        <v>440</v>
      </c>
      <c r="E33" s="20">
        <v>9781782483038</v>
      </c>
      <c r="F33" s="15">
        <v>3.99</v>
      </c>
      <c r="G33" s="6" t="str">
        <f>IF(TRIM(Tbl_Orderform_183481214124251[TradeEdu])="TRADE",IF(Cell_tdisc="","",Cell_tdisc),IF(TRIM(Tbl_Orderform_183481214124251[TradeEdu])="EDUCATION",IF(Cell_edisc="","",Cell_edisc),""))</f>
        <v/>
      </c>
      <c r="H3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3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33" s="15" t="str">
        <f>IF(Tbl_Orderform_183481214124251[Qty]&gt;0,Tbl_Orderform_183481214124251[[#This Row],[VAT]]+Tbl_Orderform_183481214124251[[#This Row],[Net Value]],"")</f>
        <v/>
      </c>
      <c r="K33" s="15">
        <v>3.99</v>
      </c>
      <c r="L33" s="7" t="s">
        <v>15</v>
      </c>
      <c r="M33" s="7" t="s">
        <v>194</v>
      </c>
      <c r="N33" s="7">
        <v>0</v>
      </c>
    </row>
    <row r="34" spans="1:14" x14ac:dyDescent="0.45">
      <c r="A34" s="68"/>
      <c r="B34" s="4"/>
      <c r="C34" s="5" t="s">
        <v>441</v>
      </c>
      <c r="D34" s="5" t="s">
        <v>442</v>
      </c>
      <c r="E34" s="20">
        <v>9781782483045</v>
      </c>
      <c r="F34" s="15">
        <v>3.99</v>
      </c>
      <c r="G34" s="6" t="str">
        <f>IF(TRIM(Tbl_Orderform_183481214124251[TradeEdu])="TRADE",IF(Cell_tdisc="","",Cell_tdisc),IF(TRIM(Tbl_Orderform_183481214124251[TradeEdu])="EDUCATION",IF(Cell_edisc="","",Cell_edisc),""))</f>
        <v/>
      </c>
      <c r="H3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3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34" s="15" t="str">
        <f>IF(Tbl_Orderform_183481214124251[Qty]&gt;0,Tbl_Orderform_183481214124251[[#This Row],[VAT]]+Tbl_Orderform_183481214124251[[#This Row],[Net Value]],"")</f>
        <v/>
      </c>
      <c r="K34" s="15">
        <v>3.99</v>
      </c>
      <c r="L34" s="7" t="s">
        <v>15</v>
      </c>
      <c r="M34" s="7" t="s">
        <v>194</v>
      </c>
      <c r="N34" s="7">
        <v>100</v>
      </c>
    </row>
    <row r="35" spans="1:14" x14ac:dyDescent="0.45">
      <c r="A35" s="68"/>
      <c r="B35" s="4"/>
      <c r="C35" s="5" t="s">
        <v>443</v>
      </c>
      <c r="D35" s="5" t="s">
        <v>444</v>
      </c>
      <c r="E35" s="20">
        <v>9781782483052</v>
      </c>
      <c r="F35" s="15">
        <v>3.99</v>
      </c>
      <c r="G35" s="6" t="str">
        <f>IF(TRIM(Tbl_Orderform_183481214124251[TradeEdu])="TRADE",IF(Cell_tdisc="","",Cell_tdisc),IF(TRIM(Tbl_Orderform_183481214124251[TradeEdu])="EDUCATION",IF(Cell_edisc="","",Cell_edisc),""))</f>
        <v/>
      </c>
      <c r="H3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3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35" s="15" t="str">
        <f>IF(Tbl_Orderform_183481214124251[Qty]&gt;0,Tbl_Orderform_183481214124251[[#This Row],[VAT]]+Tbl_Orderform_183481214124251[[#This Row],[Net Value]],"")</f>
        <v/>
      </c>
      <c r="K35" s="15">
        <v>3.99</v>
      </c>
      <c r="L35" s="7" t="s">
        <v>15</v>
      </c>
      <c r="M35" s="7" t="s">
        <v>194</v>
      </c>
      <c r="N35" s="7">
        <v>100</v>
      </c>
    </row>
    <row r="36" spans="1:14" x14ac:dyDescent="0.45">
      <c r="A36" s="68"/>
      <c r="B36" s="4"/>
      <c r="C36" s="5" t="s">
        <v>421</v>
      </c>
      <c r="D36" s="5" t="s">
        <v>422</v>
      </c>
      <c r="E36" s="20">
        <v>9781782482758</v>
      </c>
      <c r="F36" s="15">
        <v>4.99</v>
      </c>
      <c r="G36" s="6" t="str">
        <f>IF(TRIM(Tbl_Orderform_183481214124251[TradeEdu])="TRADE",IF(Cell_tdisc="","",Cell_tdisc),IF(TRIM(Tbl_Orderform_183481214124251[TradeEdu])="EDUCATION",IF(Cell_edisc="","",Cell_edisc),""))</f>
        <v/>
      </c>
      <c r="H3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3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36" s="15" t="str">
        <f>IF(Tbl_Orderform_183481214124251[Qty]&gt;0,Tbl_Orderform_183481214124251[[#This Row],[VAT]]+Tbl_Orderform_183481214124251[[#This Row],[Net Value]],"")</f>
        <v/>
      </c>
      <c r="K36" s="15">
        <v>4.99</v>
      </c>
      <c r="L36" s="7" t="s">
        <v>15</v>
      </c>
      <c r="M36" s="7" t="s">
        <v>194</v>
      </c>
      <c r="N36" s="7">
        <v>100</v>
      </c>
    </row>
    <row r="37" spans="1:14" x14ac:dyDescent="0.45">
      <c r="A37" s="68"/>
      <c r="B37" s="4"/>
      <c r="C37" s="5" t="s">
        <v>423</v>
      </c>
      <c r="D37" s="5" t="s">
        <v>424</v>
      </c>
      <c r="E37" s="20">
        <v>9781782482765</v>
      </c>
      <c r="F37" s="15">
        <v>4.99</v>
      </c>
      <c r="G37" s="6" t="str">
        <f>IF(TRIM(Tbl_Orderform_183481214124251[TradeEdu])="TRADE",IF(Cell_tdisc="","",Cell_tdisc),IF(TRIM(Tbl_Orderform_183481214124251[TradeEdu])="EDUCATION",IF(Cell_edisc="","",Cell_edisc),""))</f>
        <v/>
      </c>
      <c r="H3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3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37" s="15" t="str">
        <f>IF(Tbl_Orderform_183481214124251[Qty]&gt;0,Tbl_Orderform_183481214124251[[#This Row],[VAT]]+Tbl_Orderform_183481214124251[[#This Row],[Net Value]],"")</f>
        <v/>
      </c>
      <c r="K37" s="15">
        <v>4.99</v>
      </c>
      <c r="L37" s="7" t="s">
        <v>15</v>
      </c>
      <c r="M37" s="7" t="s">
        <v>194</v>
      </c>
      <c r="N37" s="7">
        <v>100</v>
      </c>
    </row>
    <row r="38" spans="1:14" x14ac:dyDescent="0.45">
      <c r="A38" s="68"/>
      <c r="B38" s="4"/>
      <c r="C38" s="5" t="s">
        <v>425</v>
      </c>
      <c r="D38" s="5" t="s">
        <v>426</v>
      </c>
      <c r="E38" s="20">
        <v>9781782482772</v>
      </c>
      <c r="F38" s="15">
        <v>4.99</v>
      </c>
      <c r="G38" s="6" t="str">
        <f>IF(TRIM(Tbl_Orderform_183481214124251[TradeEdu])="TRADE",IF(Cell_tdisc="","",Cell_tdisc),IF(TRIM(Tbl_Orderform_183481214124251[TradeEdu])="EDUCATION",IF(Cell_edisc="","",Cell_edisc),""))</f>
        <v/>
      </c>
      <c r="H3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3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38" s="15" t="str">
        <f>IF(Tbl_Orderform_183481214124251[Qty]&gt;0,Tbl_Orderform_183481214124251[[#This Row],[VAT]]+Tbl_Orderform_183481214124251[[#This Row],[Net Value]],"")</f>
        <v/>
      </c>
      <c r="K38" s="15">
        <v>4.99</v>
      </c>
      <c r="L38" s="7" t="s">
        <v>15</v>
      </c>
      <c r="M38" s="7" t="s">
        <v>194</v>
      </c>
      <c r="N38" s="7">
        <v>100</v>
      </c>
    </row>
    <row r="39" spans="1:14" x14ac:dyDescent="0.45">
      <c r="A39" s="68"/>
      <c r="B39" s="4"/>
      <c r="C39" s="5" t="s">
        <v>427</v>
      </c>
      <c r="D39" s="5" t="s">
        <v>428</v>
      </c>
      <c r="E39" s="20">
        <v>9781782482789</v>
      </c>
      <c r="F39" s="15">
        <v>4.99</v>
      </c>
      <c r="G39" s="6" t="str">
        <f>IF(TRIM(Tbl_Orderform_183481214124251[TradeEdu])="TRADE",IF(Cell_tdisc="","",Cell_tdisc),IF(TRIM(Tbl_Orderform_183481214124251[TradeEdu])="EDUCATION",IF(Cell_edisc="","",Cell_edisc),""))</f>
        <v/>
      </c>
      <c r="H3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3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39" s="15" t="str">
        <f>IF(Tbl_Orderform_183481214124251[Qty]&gt;0,Tbl_Orderform_183481214124251[[#This Row],[VAT]]+Tbl_Orderform_183481214124251[[#This Row],[Net Value]],"")</f>
        <v/>
      </c>
      <c r="K39" s="15">
        <v>4.99</v>
      </c>
      <c r="L39" s="7" t="s">
        <v>15</v>
      </c>
      <c r="M39" s="7" t="s">
        <v>194</v>
      </c>
      <c r="N39" s="7">
        <v>100</v>
      </c>
    </row>
    <row r="40" spans="1:14" x14ac:dyDescent="0.45">
      <c r="A40" s="68"/>
      <c r="B40" s="4"/>
      <c r="C40" s="5" t="s">
        <v>252</v>
      </c>
      <c r="D40" s="5" t="s">
        <v>253</v>
      </c>
      <c r="E40" s="20">
        <v>9781862098534</v>
      </c>
      <c r="F40" s="15">
        <v>4.99</v>
      </c>
      <c r="G40" s="6" t="str">
        <f>IF(TRIM(Tbl_Orderform_183481214124251[TradeEdu])="TRADE",IF(Cell_tdisc="","",Cell_tdisc),IF(TRIM(Tbl_Orderform_183481214124251[TradeEdu])="EDUCATION",IF(Cell_edisc="","",Cell_edisc),""))</f>
        <v/>
      </c>
      <c r="H4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4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40" s="15" t="str">
        <f>IF(Tbl_Orderform_183481214124251[Qty]&gt;0,Tbl_Orderform_183481214124251[[#This Row],[VAT]]+Tbl_Orderform_183481214124251[[#This Row],[Net Value]],"")</f>
        <v/>
      </c>
      <c r="K40" s="15">
        <v>4.99</v>
      </c>
      <c r="L40" s="7" t="s">
        <v>15</v>
      </c>
      <c r="M40" s="7" t="s">
        <v>194</v>
      </c>
      <c r="N40" s="7">
        <v>100</v>
      </c>
    </row>
    <row r="41" spans="1:14" x14ac:dyDescent="0.45">
      <c r="A41" s="68"/>
      <c r="B41" s="4"/>
      <c r="C41" s="5" t="s">
        <v>92</v>
      </c>
      <c r="D41" s="5" t="s">
        <v>93</v>
      </c>
      <c r="E41" s="20">
        <v>9781862092723</v>
      </c>
      <c r="F41" s="15">
        <v>3.99</v>
      </c>
      <c r="G41" s="6" t="str">
        <f>IF(TRIM(Tbl_Orderform_183481214124251[TradeEdu])="TRADE",IF(Cell_tdisc="","",Cell_tdisc),IF(TRIM(Tbl_Orderform_183481214124251[TradeEdu])="EDUCATION",IF(Cell_edisc="","",Cell_edisc),""))</f>
        <v/>
      </c>
      <c r="H4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4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41" s="15" t="str">
        <f>IF(Tbl_Orderform_183481214124251[Qty]&gt;0,Tbl_Orderform_183481214124251[[#This Row],[VAT]]+Tbl_Orderform_183481214124251[[#This Row],[Net Value]],"")</f>
        <v/>
      </c>
      <c r="K41" s="15">
        <v>3.99</v>
      </c>
      <c r="L41" s="7" t="s">
        <v>15</v>
      </c>
      <c r="M41" s="7" t="s">
        <v>194</v>
      </c>
      <c r="N41" s="7">
        <v>120</v>
      </c>
    </row>
    <row r="42" spans="1:14" ht="14.25" customHeight="1" x14ac:dyDescent="0.45">
      <c r="A42" s="69" t="s">
        <v>191</v>
      </c>
      <c r="B42" s="4"/>
      <c r="C42" s="5" t="s">
        <v>362</v>
      </c>
      <c r="D42" s="5" t="s">
        <v>363</v>
      </c>
      <c r="E42" s="20">
        <v>9781782481485</v>
      </c>
      <c r="F42" s="15">
        <v>19.989999999999998</v>
      </c>
      <c r="G42" s="6" t="str">
        <f>IF(TRIM(Tbl_Orderform_183481214124251[TradeEdu])="TRADE",IF(Cell_tdisc="","",Cell_tdisc),IF(TRIM(Tbl_Orderform_183481214124251[TradeEdu])="EDUCATION",IF(Cell_edisc="","",Cell_edisc),""))</f>
        <v/>
      </c>
      <c r="H4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4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42" s="15" t="str">
        <f>IF(Tbl_Orderform_183481214124251[Qty]&gt;0,Tbl_Orderform_183481214124251[[#This Row],[VAT]]+Tbl_Orderform_183481214124251[[#This Row],[Net Value]],"")</f>
        <v/>
      </c>
      <c r="K42" s="15">
        <v>19.989999999999998</v>
      </c>
      <c r="L42" s="7" t="s">
        <v>22</v>
      </c>
      <c r="M42" s="7" t="s">
        <v>191</v>
      </c>
      <c r="N42" s="7">
        <v>18</v>
      </c>
    </row>
    <row r="43" spans="1:14" x14ac:dyDescent="0.45">
      <c r="A43" s="69"/>
      <c r="B43" s="4"/>
      <c r="C43" s="5" t="s">
        <v>364</v>
      </c>
      <c r="D43" s="5" t="s">
        <v>365</v>
      </c>
      <c r="E43" s="20">
        <v>9781782481492</v>
      </c>
      <c r="F43" s="15">
        <v>19.989999999999998</v>
      </c>
      <c r="G43" s="6" t="str">
        <f>IF(TRIM(Tbl_Orderform_183481214124251[TradeEdu])="TRADE",IF(Cell_tdisc="","",Cell_tdisc),IF(TRIM(Tbl_Orderform_183481214124251[TradeEdu])="EDUCATION",IF(Cell_edisc="","",Cell_edisc),""))</f>
        <v/>
      </c>
      <c r="H4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4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43" s="15" t="str">
        <f>IF(Tbl_Orderform_183481214124251[Qty]&gt;0,Tbl_Orderform_183481214124251[[#This Row],[VAT]]+Tbl_Orderform_183481214124251[[#This Row],[Net Value]],"")</f>
        <v/>
      </c>
      <c r="K43" s="15">
        <v>19.989999999999998</v>
      </c>
      <c r="L43" s="7" t="s">
        <v>22</v>
      </c>
      <c r="M43" s="7" t="s">
        <v>191</v>
      </c>
      <c r="N43" s="7">
        <v>24</v>
      </c>
    </row>
    <row r="44" spans="1:14" ht="21" x14ac:dyDescent="0.45">
      <c r="A44" s="37" t="s">
        <v>211</v>
      </c>
      <c r="B44" s="4"/>
      <c r="C44" s="5" t="s">
        <v>209</v>
      </c>
      <c r="D44" s="5" t="s">
        <v>210</v>
      </c>
      <c r="E44" s="20">
        <v>9781862097759</v>
      </c>
      <c r="F44" s="15">
        <v>5.99</v>
      </c>
      <c r="G44" s="6" t="str">
        <f>IF(TRIM(Tbl_Orderform_183481214124251[TradeEdu])="TRADE",IF(Cell_tdisc="","",Cell_tdisc),IF(TRIM(Tbl_Orderform_183481214124251[TradeEdu])="EDUCATION",IF(Cell_edisc="","",Cell_edisc),""))</f>
        <v/>
      </c>
      <c r="H4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4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44" s="15" t="str">
        <f>IF(Tbl_Orderform_183481214124251[Qty]&gt;0,Tbl_Orderform_183481214124251[[#This Row],[VAT]]+Tbl_Orderform_183481214124251[[#This Row],[Net Value]],"")</f>
        <v/>
      </c>
      <c r="K44" s="15">
        <v>5.99</v>
      </c>
      <c r="L44" s="7" t="s">
        <v>15</v>
      </c>
      <c r="M44" s="7" t="s">
        <v>211</v>
      </c>
      <c r="N44" s="7">
        <v>18</v>
      </c>
    </row>
    <row r="45" spans="1:14" ht="17.649999999999999" customHeight="1" x14ac:dyDescent="0.45">
      <c r="A45" s="68" t="s">
        <v>23</v>
      </c>
      <c r="B45" s="4"/>
      <c r="C45" s="5" t="s">
        <v>42</v>
      </c>
      <c r="D45" s="5" t="s">
        <v>43</v>
      </c>
      <c r="E45" s="20">
        <v>9781862092273</v>
      </c>
      <c r="F45" s="15">
        <v>6.66</v>
      </c>
      <c r="G45" s="6" t="str">
        <f>IF(TRIM(Tbl_Orderform_183481214124251[TradeEdu])="TRADE",IF(Cell_tdisc="","",Cell_tdisc),IF(TRIM(Tbl_Orderform_183481214124251[TradeEdu])="EDUCATION",IF(Cell_edisc="","",Cell_edisc),""))</f>
        <v/>
      </c>
      <c r="H4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4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45" s="15" t="str">
        <f>IF(Tbl_Orderform_183481214124251[Qty]&gt;0,Tbl_Orderform_183481214124251[[#This Row],[VAT]]+Tbl_Orderform_183481214124251[[#This Row],[Net Value]],"")</f>
        <v/>
      </c>
      <c r="K45" s="15">
        <v>7.99</v>
      </c>
      <c r="L45" s="7" t="s">
        <v>15</v>
      </c>
      <c r="M45" s="7" t="s">
        <v>23</v>
      </c>
      <c r="N45" s="7">
        <v>48</v>
      </c>
    </row>
    <row r="46" spans="1:14" x14ac:dyDescent="0.45">
      <c r="A46" s="68"/>
      <c r="B46" s="4"/>
      <c r="C46" s="5" t="s">
        <v>44</v>
      </c>
      <c r="D46" s="5" t="s">
        <v>45</v>
      </c>
      <c r="E46" s="20">
        <v>9781862092280</v>
      </c>
      <c r="F46" s="15">
        <v>6.66</v>
      </c>
      <c r="G46" s="6" t="str">
        <f>IF(TRIM(Tbl_Orderform_183481214124251[TradeEdu])="TRADE",IF(Cell_tdisc="","",Cell_tdisc),IF(TRIM(Tbl_Orderform_183481214124251[TradeEdu])="EDUCATION",IF(Cell_edisc="","",Cell_edisc),""))</f>
        <v/>
      </c>
      <c r="H4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4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46" s="15" t="str">
        <f>IF(Tbl_Orderform_183481214124251[Qty]&gt;0,Tbl_Orderform_183481214124251[[#This Row],[VAT]]+Tbl_Orderform_183481214124251[[#This Row],[Net Value]],"")</f>
        <v/>
      </c>
      <c r="K46" s="15">
        <v>7.99</v>
      </c>
      <c r="L46" s="7" t="s">
        <v>15</v>
      </c>
      <c r="M46" s="7" t="s">
        <v>23</v>
      </c>
      <c r="N46" s="7">
        <v>40</v>
      </c>
    </row>
    <row r="47" spans="1:14" x14ac:dyDescent="0.45">
      <c r="A47" s="68"/>
      <c r="B47" s="4"/>
      <c r="C47" s="5" t="s">
        <v>332</v>
      </c>
      <c r="D47" s="5" t="s">
        <v>333</v>
      </c>
      <c r="E47" s="20">
        <v>9781782480891</v>
      </c>
      <c r="F47" s="15">
        <v>6.66</v>
      </c>
      <c r="G47" s="6" t="str">
        <f>IF(TRIM(Tbl_Orderform_183481214124251[TradeEdu])="TRADE",IF(Cell_tdisc="","",Cell_tdisc),IF(TRIM(Tbl_Orderform_183481214124251[TradeEdu])="EDUCATION",IF(Cell_edisc="","",Cell_edisc),""))</f>
        <v/>
      </c>
      <c r="H4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4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47" s="15" t="str">
        <f>IF(Tbl_Orderform_183481214124251[Qty]&gt;0,Tbl_Orderform_183481214124251[[#This Row],[VAT]]+Tbl_Orderform_183481214124251[[#This Row],[Net Value]],"")</f>
        <v/>
      </c>
      <c r="K47" s="15">
        <v>7.99</v>
      </c>
      <c r="L47" s="7" t="s">
        <v>15</v>
      </c>
      <c r="M47" s="7" t="s">
        <v>23</v>
      </c>
      <c r="N47" s="7">
        <v>80</v>
      </c>
    </row>
    <row r="48" spans="1:14" x14ac:dyDescent="0.45">
      <c r="A48" s="68"/>
      <c r="B48" s="4"/>
      <c r="C48" s="5" t="s">
        <v>306</v>
      </c>
      <c r="D48" s="5" t="s">
        <v>307</v>
      </c>
      <c r="E48" s="20">
        <v>9781862099777</v>
      </c>
      <c r="F48" s="15">
        <v>6.66</v>
      </c>
      <c r="G48" s="6" t="str">
        <f>IF(TRIM(Tbl_Orderform_183481214124251[TradeEdu])="TRADE",IF(Cell_tdisc="","",Cell_tdisc),IF(TRIM(Tbl_Orderform_183481214124251[TradeEdu])="EDUCATION",IF(Cell_edisc="","",Cell_edisc),""))</f>
        <v/>
      </c>
      <c r="H4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4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48" s="15" t="str">
        <f>IF(Tbl_Orderform_183481214124251[Qty]&gt;0,Tbl_Orderform_183481214124251[[#This Row],[VAT]]+Tbl_Orderform_183481214124251[[#This Row],[Net Value]],"")</f>
        <v/>
      </c>
      <c r="K48" s="15">
        <v>7.99</v>
      </c>
      <c r="L48" s="7" t="s">
        <v>15</v>
      </c>
      <c r="M48" s="7" t="s">
        <v>23</v>
      </c>
      <c r="N48" s="7">
        <v>96</v>
      </c>
    </row>
    <row r="49" spans="1:14" x14ac:dyDescent="0.45">
      <c r="A49" s="68"/>
      <c r="B49" s="4"/>
      <c r="C49" s="5" t="s">
        <v>264</v>
      </c>
      <c r="D49" s="5" t="s">
        <v>265</v>
      </c>
      <c r="E49" s="20">
        <v>9781862099227</v>
      </c>
      <c r="F49" s="15">
        <v>6.66</v>
      </c>
      <c r="G49" s="6" t="str">
        <f>IF(TRIM(Tbl_Orderform_183481214124251[TradeEdu])="TRADE",IF(Cell_tdisc="","",Cell_tdisc),IF(TRIM(Tbl_Orderform_183481214124251[TradeEdu])="EDUCATION",IF(Cell_edisc="","",Cell_edisc),""))</f>
        <v/>
      </c>
      <c r="H4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4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49" s="15" t="str">
        <f>IF(Tbl_Orderform_183481214124251[Qty]&gt;0,Tbl_Orderform_183481214124251[[#This Row],[VAT]]+Tbl_Orderform_183481214124251[[#This Row],[Net Value]],"")</f>
        <v/>
      </c>
      <c r="K49" s="15">
        <v>7.99</v>
      </c>
      <c r="L49" s="7" t="s">
        <v>15</v>
      </c>
      <c r="M49" s="7" t="s">
        <v>23</v>
      </c>
      <c r="N49" s="7">
        <v>42</v>
      </c>
    </row>
    <row r="50" spans="1:14" x14ac:dyDescent="0.45">
      <c r="A50" s="68"/>
      <c r="B50" s="4"/>
      <c r="C50" s="5" t="s">
        <v>232</v>
      </c>
      <c r="D50" s="5" t="s">
        <v>233</v>
      </c>
      <c r="E50" s="20">
        <v>9781862098107</v>
      </c>
      <c r="F50" s="15">
        <v>6.66</v>
      </c>
      <c r="G50" s="6" t="str">
        <f>IF(TRIM(Tbl_Orderform_183481214124251[TradeEdu])="TRADE",IF(Cell_tdisc="","",Cell_tdisc),IF(TRIM(Tbl_Orderform_183481214124251[TradeEdu])="EDUCATION",IF(Cell_edisc="","",Cell_edisc),""))</f>
        <v/>
      </c>
      <c r="H5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5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50" s="15" t="str">
        <f>IF(Tbl_Orderform_183481214124251[Qty]&gt;0,Tbl_Orderform_183481214124251[[#This Row],[VAT]]+Tbl_Orderform_183481214124251[[#This Row],[Net Value]],"")</f>
        <v/>
      </c>
      <c r="K50" s="15">
        <v>7.99</v>
      </c>
      <c r="L50" s="7" t="s">
        <v>15</v>
      </c>
      <c r="M50" s="7" t="s">
        <v>23</v>
      </c>
      <c r="N50" s="7">
        <v>64</v>
      </c>
    </row>
    <row r="51" spans="1:14" x14ac:dyDescent="0.45">
      <c r="A51" s="68"/>
      <c r="B51" s="4"/>
      <c r="C51" s="5" t="s">
        <v>330</v>
      </c>
      <c r="D51" s="5" t="s">
        <v>331</v>
      </c>
      <c r="E51" s="20">
        <v>9781782480853</v>
      </c>
      <c r="F51" s="15">
        <v>9.16</v>
      </c>
      <c r="G51" s="6" t="str">
        <f>IF(TRIM(Tbl_Orderform_183481214124251[TradeEdu])="TRADE",IF(Cell_tdisc="","",Cell_tdisc),IF(TRIM(Tbl_Orderform_183481214124251[TradeEdu])="EDUCATION",IF(Cell_edisc="","",Cell_edisc),""))</f>
        <v/>
      </c>
      <c r="H5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5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51" s="15" t="str">
        <f>IF(Tbl_Orderform_183481214124251[Qty]&gt;0,Tbl_Orderform_183481214124251[[#This Row],[VAT]]+Tbl_Orderform_183481214124251[[#This Row],[Net Value]],"")</f>
        <v/>
      </c>
      <c r="K51" s="15">
        <v>10.99</v>
      </c>
      <c r="L51" s="7" t="s">
        <v>22</v>
      </c>
      <c r="M51" s="7" t="s">
        <v>23</v>
      </c>
      <c r="N51" s="7">
        <v>40</v>
      </c>
    </row>
    <row r="52" spans="1:14" x14ac:dyDescent="0.45">
      <c r="A52" s="68"/>
      <c r="B52" s="4"/>
      <c r="C52" s="5" t="s">
        <v>314</v>
      </c>
      <c r="D52" s="5" t="s">
        <v>315</v>
      </c>
      <c r="E52" s="20">
        <v>9781862099821</v>
      </c>
      <c r="F52" s="15">
        <v>9.16</v>
      </c>
      <c r="G52" s="6" t="str">
        <f>IF(TRIM(Tbl_Orderform_183481214124251[TradeEdu])="TRADE",IF(Cell_tdisc="","",Cell_tdisc),IF(TRIM(Tbl_Orderform_183481214124251[TradeEdu])="EDUCATION",IF(Cell_edisc="","",Cell_edisc),""))</f>
        <v/>
      </c>
      <c r="H5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5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52" s="15" t="str">
        <f>IF(Tbl_Orderform_183481214124251[Qty]&gt;0,Tbl_Orderform_183481214124251[[#This Row],[VAT]]+Tbl_Orderform_183481214124251[[#This Row],[Net Value]],"")</f>
        <v/>
      </c>
      <c r="K52" s="15">
        <v>10.99</v>
      </c>
      <c r="L52" s="7" t="s">
        <v>15</v>
      </c>
      <c r="M52" s="7" t="s">
        <v>23</v>
      </c>
      <c r="N52" s="7">
        <v>28</v>
      </c>
    </row>
    <row r="53" spans="1:14" x14ac:dyDescent="0.45">
      <c r="A53" s="68"/>
      <c r="B53" s="4"/>
      <c r="C53" s="5" t="s">
        <v>20</v>
      </c>
      <c r="D53" s="5" t="s">
        <v>21</v>
      </c>
      <c r="E53" s="20">
        <v>9781862092242</v>
      </c>
      <c r="F53" s="15">
        <v>26.99</v>
      </c>
      <c r="G53" s="6" t="str">
        <f>IF(TRIM(Tbl_Orderform_183481214124251[TradeEdu])="TRADE",IF(Cell_tdisc="","",Cell_tdisc),IF(TRIM(Tbl_Orderform_183481214124251[TradeEdu])="EDUCATION",IF(Cell_edisc="","",Cell_edisc),""))</f>
        <v/>
      </c>
      <c r="H5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5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53" s="15" t="str">
        <f>IF(Tbl_Orderform_183481214124251[Qty]&gt;0,Tbl_Orderform_183481214124251[[#This Row],[VAT]]+Tbl_Orderform_183481214124251[[#This Row],[Net Value]],"")</f>
        <v/>
      </c>
      <c r="K53" s="15">
        <v>32.39</v>
      </c>
      <c r="L53" s="7" t="s">
        <v>22</v>
      </c>
      <c r="M53" s="7" t="s">
        <v>23</v>
      </c>
      <c r="N53" s="7">
        <v>0</v>
      </c>
    </row>
    <row r="54" spans="1:14" x14ac:dyDescent="0.45">
      <c r="A54" s="68"/>
      <c r="B54" s="4"/>
      <c r="C54" s="5" t="s">
        <v>86</v>
      </c>
      <c r="D54" s="5" t="s">
        <v>87</v>
      </c>
      <c r="E54" s="20">
        <v>9781862091986</v>
      </c>
      <c r="F54" s="15">
        <v>26.99</v>
      </c>
      <c r="G54" s="6" t="str">
        <f>IF(TRIM(Tbl_Orderform_183481214124251[TradeEdu])="TRADE",IF(Cell_tdisc="","",Cell_tdisc),IF(TRIM(Tbl_Orderform_183481214124251[TradeEdu])="EDUCATION",IF(Cell_edisc="","",Cell_edisc),""))</f>
        <v/>
      </c>
      <c r="H5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5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54" s="15" t="str">
        <f>IF(Tbl_Orderform_183481214124251[Qty]&gt;0,Tbl_Orderform_183481214124251[[#This Row],[VAT]]+Tbl_Orderform_183481214124251[[#This Row],[Net Value]],"")</f>
        <v/>
      </c>
      <c r="K54" s="15">
        <v>32.39</v>
      </c>
      <c r="L54" s="7" t="s">
        <v>22</v>
      </c>
      <c r="M54" s="7" t="s">
        <v>23</v>
      </c>
      <c r="N54" s="7">
        <v>24</v>
      </c>
    </row>
    <row r="55" spans="1:14" x14ac:dyDescent="0.45">
      <c r="A55" s="68"/>
      <c r="B55" s="4"/>
      <c r="C55" s="5" t="s">
        <v>102</v>
      </c>
      <c r="D55" s="5" t="s">
        <v>103</v>
      </c>
      <c r="E55" s="20">
        <v>9781862092952</v>
      </c>
      <c r="F55" s="15">
        <v>26.99</v>
      </c>
      <c r="G55" s="6" t="str">
        <f>IF(TRIM(Tbl_Orderform_183481214124251[TradeEdu])="TRADE",IF(Cell_tdisc="","",Cell_tdisc),IF(TRIM(Tbl_Orderform_183481214124251[TradeEdu])="EDUCATION",IF(Cell_edisc="","",Cell_edisc),""))</f>
        <v/>
      </c>
      <c r="H5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5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55" s="15" t="str">
        <f>IF(Tbl_Orderform_183481214124251[Qty]&gt;0,Tbl_Orderform_183481214124251[[#This Row],[VAT]]+Tbl_Orderform_183481214124251[[#This Row],[Net Value]],"")</f>
        <v/>
      </c>
      <c r="K55" s="15">
        <v>32.39</v>
      </c>
      <c r="L55" s="7" t="s">
        <v>22</v>
      </c>
      <c r="M55" s="7" t="s">
        <v>23</v>
      </c>
      <c r="N55" s="7">
        <v>28</v>
      </c>
    </row>
    <row r="56" spans="1:14" x14ac:dyDescent="0.45">
      <c r="A56" s="68"/>
      <c r="B56" s="4"/>
      <c r="C56" s="5" t="s">
        <v>88</v>
      </c>
      <c r="D56" s="5" t="s">
        <v>89</v>
      </c>
      <c r="E56" s="20">
        <v>9781862091993</v>
      </c>
      <c r="F56" s="15">
        <v>26.99</v>
      </c>
      <c r="G56" s="6" t="str">
        <f>IF(TRIM(Tbl_Orderform_183481214124251[TradeEdu])="TRADE",IF(Cell_tdisc="","",Cell_tdisc),IF(TRIM(Tbl_Orderform_183481214124251[TradeEdu])="EDUCATION",IF(Cell_edisc="","",Cell_edisc),""))</f>
        <v/>
      </c>
      <c r="H5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5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56" s="15" t="str">
        <f>IF(Tbl_Orderform_183481214124251[Qty]&gt;0,Tbl_Orderform_183481214124251[[#This Row],[VAT]]+Tbl_Orderform_183481214124251[[#This Row],[Net Value]],"")</f>
        <v/>
      </c>
      <c r="K56" s="15">
        <v>32.39</v>
      </c>
      <c r="L56" s="7" t="s">
        <v>22</v>
      </c>
      <c r="M56" s="7" t="s">
        <v>23</v>
      </c>
      <c r="N56" s="7">
        <v>14</v>
      </c>
    </row>
    <row r="57" spans="1:14" x14ac:dyDescent="0.45">
      <c r="A57" s="68"/>
      <c r="B57" s="4"/>
      <c r="C57" s="5" t="s">
        <v>409</v>
      </c>
      <c r="D57" s="5" t="s">
        <v>410</v>
      </c>
      <c r="E57" s="20">
        <v>9781862092686</v>
      </c>
      <c r="F57" s="15">
        <v>26.99</v>
      </c>
      <c r="G57" s="6" t="str">
        <f>IF(TRIM(Tbl_Orderform_183481214124251[TradeEdu])="TRADE",IF(Cell_tdisc="","",Cell_tdisc),IF(TRIM(Tbl_Orderform_183481214124251[TradeEdu])="EDUCATION",IF(Cell_edisc="","",Cell_edisc),""))</f>
        <v/>
      </c>
      <c r="H5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5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57" s="15" t="str">
        <f>IF(Tbl_Orderform_183481214124251[Qty]&gt;0,Tbl_Orderform_183481214124251[[#This Row],[VAT]]+Tbl_Orderform_183481214124251[[#This Row],[Net Value]],"")</f>
        <v/>
      </c>
      <c r="K57" s="15">
        <v>32.39</v>
      </c>
      <c r="L57" s="7" t="s">
        <v>22</v>
      </c>
      <c r="M57" s="7" t="s">
        <v>23</v>
      </c>
      <c r="N57" s="7">
        <v>10</v>
      </c>
    </row>
    <row r="58" spans="1:14" x14ac:dyDescent="0.45">
      <c r="A58" s="68" t="s">
        <v>508</v>
      </c>
      <c r="B58" s="4"/>
      <c r="C58" s="5" t="s">
        <v>94</v>
      </c>
      <c r="D58" s="5" t="s">
        <v>95</v>
      </c>
      <c r="E58" s="20">
        <v>9781862092792</v>
      </c>
      <c r="F58" s="15">
        <v>8.99</v>
      </c>
      <c r="G58" s="6" t="str">
        <f>IF(TRIM(Tbl_Orderform_183481214124251[TradeEdu])="TRADE",IF(Cell_tdisc="","",Cell_tdisc),IF(TRIM(Tbl_Orderform_183481214124251[TradeEdu])="EDUCATION",IF(Cell_edisc="","",Cell_edisc),""))</f>
        <v/>
      </c>
      <c r="H5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5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58" s="15" t="str">
        <f>IF(Tbl_Orderform_183481214124251[Qty]&gt;0,Tbl_Orderform_183481214124251[[#This Row],[VAT]]+Tbl_Orderform_183481214124251[[#This Row],[Net Value]],"")</f>
        <v/>
      </c>
      <c r="K58" s="15">
        <v>10.79</v>
      </c>
      <c r="L58" s="7" t="s">
        <v>15</v>
      </c>
      <c r="M58" s="7" t="s">
        <v>26</v>
      </c>
      <c r="N58" s="7">
        <v>150</v>
      </c>
    </row>
    <row r="59" spans="1:14" x14ac:dyDescent="0.45">
      <c r="A59" s="68"/>
      <c r="B59" s="4"/>
      <c r="C59" s="5" t="s">
        <v>76</v>
      </c>
      <c r="D59" s="5" t="s">
        <v>77</v>
      </c>
      <c r="E59" s="20">
        <v>9781862091979</v>
      </c>
      <c r="F59" s="15">
        <v>8.99</v>
      </c>
      <c r="G59" s="6" t="str">
        <f>IF(TRIM(Tbl_Orderform_183481214124251[TradeEdu])="TRADE",IF(Cell_tdisc="","",Cell_tdisc),IF(TRIM(Tbl_Orderform_183481214124251[TradeEdu])="EDUCATION",IF(Cell_edisc="","",Cell_edisc),""))</f>
        <v/>
      </c>
      <c r="H5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5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59" s="15" t="str">
        <f>IF(Tbl_Orderform_183481214124251[Qty]&gt;0,Tbl_Orderform_183481214124251[[#This Row],[VAT]]+Tbl_Orderform_183481214124251[[#This Row],[Net Value]],"")</f>
        <v/>
      </c>
      <c r="K59" s="15">
        <v>10.79</v>
      </c>
      <c r="L59" s="7" t="s">
        <v>15</v>
      </c>
      <c r="M59" s="7" t="s">
        <v>26</v>
      </c>
      <c r="N59" s="7">
        <v>150</v>
      </c>
    </row>
    <row r="60" spans="1:14" x14ac:dyDescent="0.45">
      <c r="A60" s="68"/>
      <c r="B60" s="4"/>
      <c r="C60" s="34" t="s">
        <v>78</v>
      </c>
      <c r="D60" s="34" t="s">
        <v>79</v>
      </c>
      <c r="E60" s="35">
        <v>9781862092808</v>
      </c>
      <c r="F60" s="36">
        <v>8.99</v>
      </c>
      <c r="G60" s="6" t="str">
        <f>IF(TRIM(Tbl_Orderform_183481214124251[TradeEdu])="TRADE",IF(Cell_tdisc="","",Cell_tdisc),IF(TRIM(Tbl_Orderform_183481214124251[TradeEdu])="EDUCATION",IF(Cell_edisc="","",Cell_edisc),""))</f>
        <v/>
      </c>
      <c r="H6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6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60" s="15" t="str">
        <f>IF(Tbl_Orderform_183481214124251[Qty]&gt;0,Tbl_Orderform_183481214124251[[#This Row],[VAT]]+Tbl_Orderform_183481214124251[[#This Row],[Net Value]],"")</f>
        <v/>
      </c>
      <c r="K60" s="15">
        <v>7.99</v>
      </c>
      <c r="L60" s="7" t="s">
        <v>22</v>
      </c>
      <c r="M60" s="7" t="s">
        <v>26</v>
      </c>
      <c r="N60" s="7">
        <v>25</v>
      </c>
    </row>
    <row r="61" spans="1:14" x14ac:dyDescent="0.45">
      <c r="A61" s="68"/>
      <c r="B61" s="4"/>
      <c r="C61" s="5" t="s">
        <v>80</v>
      </c>
      <c r="D61" s="5" t="s">
        <v>81</v>
      </c>
      <c r="E61" s="20">
        <v>9781862091962</v>
      </c>
      <c r="F61" s="15">
        <v>8.99</v>
      </c>
      <c r="G61" s="6" t="str">
        <f>IF(TRIM(Tbl_Orderform_183481214124251[TradeEdu])="TRADE",IF(Cell_tdisc="","",Cell_tdisc),IF(TRIM(Tbl_Orderform_183481214124251[TradeEdu])="EDUCATION",IF(Cell_edisc="","",Cell_edisc),""))</f>
        <v/>
      </c>
      <c r="H6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6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61" s="15" t="str">
        <f>IF(Tbl_Orderform_183481214124251[Qty]&gt;0,Tbl_Orderform_183481214124251[[#This Row],[VAT]]+Tbl_Orderform_183481214124251[[#This Row],[Net Value]],"")</f>
        <v/>
      </c>
      <c r="K61" s="15">
        <v>10.79</v>
      </c>
      <c r="L61" s="7" t="s">
        <v>15</v>
      </c>
      <c r="M61" s="7" t="s">
        <v>26</v>
      </c>
      <c r="N61" s="7">
        <v>150</v>
      </c>
    </row>
    <row r="62" spans="1:14" x14ac:dyDescent="0.45">
      <c r="A62" s="68"/>
      <c r="B62" s="4"/>
      <c r="C62" s="5" t="s">
        <v>360</v>
      </c>
      <c r="D62" s="5" t="s">
        <v>361</v>
      </c>
      <c r="E62" s="20">
        <v>9781782481461</v>
      </c>
      <c r="F62" s="15">
        <v>8.99</v>
      </c>
      <c r="G62" s="6" t="str">
        <f>IF(TRIM(Tbl_Orderform_183481214124251[TradeEdu])="TRADE",IF(Cell_tdisc="","",Cell_tdisc),IF(TRIM(Tbl_Orderform_183481214124251[TradeEdu])="EDUCATION",IF(Cell_edisc="","",Cell_edisc),""))</f>
        <v/>
      </c>
      <c r="H6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6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62" s="15" t="str">
        <f>IF(Tbl_Orderform_183481214124251[Qty]&gt;0,Tbl_Orderform_183481214124251[[#This Row],[VAT]]+Tbl_Orderform_183481214124251[[#This Row],[Net Value]],"")</f>
        <v/>
      </c>
      <c r="K62" s="15">
        <v>10.79</v>
      </c>
      <c r="L62" s="7" t="s">
        <v>22</v>
      </c>
      <c r="M62" s="7" t="s">
        <v>26</v>
      </c>
      <c r="N62" s="7">
        <v>150</v>
      </c>
    </row>
    <row r="63" spans="1:14" x14ac:dyDescent="0.45">
      <c r="A63" s="68"/>
      <c r="B63" s="4"/>
      <c r="C63" s="5" t="s">
        <v>82</v>
      </c>
      <c r="D63" s="5" t="s">
        <v>83</v>
      </c>
      <c r="E63" s="20">
        <v>9781862091955</v>
      </c>
      <c r="F63" s="15">
        <v>12.99</v>
      </c>
      <c r="G63" s="6" t="str">
        <f>IF(TRIM(Tbl_Orderform_183481214124251[TradeEdu])="TRADE",IF(Cell_tdisc="","",Cell_tdisc),IF(TRIM(Tbl_Orderform_183481214124251[TradeEdu])="EDUCATION",IF(Cell_edisc="","",Cell_edisc),""))</f>
        <v/>
      </c>
      <c r="H6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6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63" s="15" t="str">
        <f>IF(Tbl_Orderform_183481214124251[Qty]&gt;0,Tbl_Orderform_183481214124251[[#This Row],[VAT]]+Tbl_Orderform_183481214124251[[#This Row],[Net Value]],"")</f>
        <v/>
      </c>
      <c r="K63" s="15">
        <v>15.59</v>
      </c>
      <c r="L63" s="7" t="s">
        <v>22</v>
      </c>
      <c r="M63" s="7" t="s">
        <v>26</v>
      </c>
      <c r="N63" s="7">
        <v>150</v>
      </c>
    </row>
    <row r="64" spans="1:14" x14ac:dyDescent="0.45">
      <c r="A64" s="68"/>
      <c r="B64" s="4"/>
      <c r="C64" s="5" t="s">
        <v>110</v>
      </c>
      <c r="D64" s="5" t="s">
        <v>111</v>
      </c>
      <c r="E64" s="20">
        <v>9781862093195</v>
      </c>
      <c r="F64" s="15">
        <v>8.99</v>
      </c>
      <c r="G64" s="6" t="str">
        <f>IF(TRIM(Tbl_Orderform_183481214124251[TradeEdu])="TRADE",IF(Cell_tdisc="","",Cell_tdisc),IF(TRIM(Tbl_Orderform_183481214124251[TradeEdu])="EDUCATION",IF(Cell_edisc="","",Cell_edisc),""))</f>
        <v/>
      </c>
      <c r="H6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6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64" s="15" t="str">
        <f>IF(Tbl_Orderform_183481214124251[Qty]&gt;0,Tbl_Orderform_183481214124251[[#This Row],[VAT]]+Tbl_Orderform_183481214124251[[#This Row],[Net Value]],"")</f>
        <v/>
      </c>
      <c r="K64" s="15">
        <v>10.79</v>
      </c>
      <c r="L64" s="7" t="s">
        <v>22</v>
      </c>
      <c r="M64" s="7" t="s">
        <v>26</v>
      </c>
      <c r="N64" s="7">
        <v>150</v>
      </c>
    </row>
    <row r="65" spans="1:14" x14ac:dyDescent="0.45">
      <c r="A65" s="68"/>
      <c r="B65" s="4"/>
      <c r="C65" s="5" t="s">
        <v>84</v>
      </c>
      <c r="D65" s="5" t="s">
        <v>85</v>
      </c>
      <c r="E65" s="20">
        <v>9781862092556</v>
      </c>
      <c r="F65" s="15">
        <v>8.99</v>
      </c>
      <c r="G65" s="6" t="str">
        <f>IF(TRIM(Tbl_Orderform_183481214124251[TradeEdu])="TRADE",IF(Cell_tdisc="","",Cell_tdisc),IF(TRIM(Tbl_Orderform_183481214124251[TradeEdu])="EDUCATION",IF(Cell_edisc="","",Cell_edisc),""))</f>
        <v/>
      </c>
      <c r="H6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6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65" s="15" t="str">
        <f>IF(Tbl_Orderform_183481214124251[Qty]&gt;0,Tbl_Orderform_183481214124251[[#This Row],[VAT]]+Tbl_Orderform_183481214124251[[#This Row],[Net Value]],"")</f>
        <v/>
      </c>
      <c r="K65" s="15">
        <v>10.79</v>
      </c>
      <c r="L65" s="7" t="s">
        <v>22</v>
      </c>
      <c r="M65" s="7" t="s">
        <v>26</v>
      </c>
      <c r="N65" s="7">
        <v>150</v>
      </c>
    </row>
    <row r="66" spans="1:14" x14ac:dyDescent="0.45">
      <c r="A66" s="68"/>
      <c r="B66" s="4"/>
      <c r="C66" s="5" t="s">
        <v>226</v>
      </c>
      <c r="D66" s="5" t="s">
        <v>227</v>
      </c>
      <c r="E66" s="20">
        <v>9781862098046</v>
      </c>
      <c r="F66" s="15">
        <v>4.99</v>
      </c>
      <c r="G66" s="6" t="str">
        <f>IF(TRIM(Tbl_Orderform_183481214124251[TradeEdu])="TRADE",IF(Cell_tdisc="","",Cell_tdisc),IF(TRIM(Tbl_Orderform_183481214124251[TradeEdu])="EDUCATION",IF(Cell_edisc="","",Cell_edisc),""))</f>
        <v/>
      </c>
      <c r="H6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6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66" s="15" t="str">
        <f>IF(Tbl_Orderform_183481214124251[Qty]&gt;0,Tbl_Orderform_183481214124251[[#This Row],[VAT]]+Tbl_Orderform_183481214124251[[#This Row],[Net Value]],"")</f>
        <v/>
      </c>
      <c r="K66" s="15">
        <v>5.99</v>
      </c>
      <c r="L66" s="7" t="s">
        <v>15</v>
      </c>
      <c r="M66" s="7" t="s">
        <v>26</v>
      </c>
      <c r="N66" s="7">
        <v>150</v>
      </c>
    </row>
    <row r="67" spans="1:14" x14ac:dyDescent="0.45">
      <c r="A67" s="68"/>
      <c r="B67" s="4"/>
      <c r="C67" s="5" t="s">
        <v>228</v>
      </c>
      <c r="D67" s="5" t="s">
        <v>229</v>
      </c>
      <c r="E67" s="20">
        <v>9781862098053</v>
      </c>
      <c r="F67" s="15">
        <v>4.99</v>
      </c>
      <c r="G67" s="6" t="str">
        <f>IF(TRIM(Tbl_Orderform_183481214124251[TradeEdu])="TRADE",IF(Cell_tdisc="","",Cell_tdisc),IF(TRIM(Tbl_Orderform_183481214124251[TradeEdu])="EDUCATION",IF(Cell_edisc="","",Cell_edisc),""))</f>
        <v/>
      </c>
      <c r="H6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6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67" s="15" t="str">
        <f>IF(Tbl_Orderform_183481214124251[Qty]&gt;0,Tbl_Orderform_183481214124251[[#This Row],[VAT]]+Tbl_Orderform_183481214124251[[#This Row],[Net Value]],"")</f>
        <v/>
      </c>
      <c r="K67" s="15">
        <v>5.99</v>
      </c>
      <c r="L67" s="7" t="s">
        <v>15</v>
      </c>
      <c r="M67" s="7" t="s">
        <v>26</v>
      </c>
      <c r="N67" s="7">
        <v>150</v>
      </c>
    </row>
    <row r="68" spans="1:14" x14ac:dyDescent="0.45">
      <c r="A68" s="68" t="s">
        <v>59</v>
      </c>
      <c r="B68" s="4"/>
      <c r="C68" s="5" t="s">
        <v>57</v>
      </c>
      <c r="D68" s="5" t="s">
        <v>58</v>
      </c>
      <c r="E68" s="20">
        <v>9781862092396</v>
      </c>
      <c r="F68" s="15">
        <v>29.99</v>
      </c>
      <c r="G68" s="6" t="str">
        <f>IF(TRIM(Tbl_Orderform_183481214124251[TradeEdu])="TRADE",IF(Cell_tdisc="","",Cell_tdisc),IF(TRIM(Tbl_Orderform_183481214124251[TradeEdu])="EDUCATION",IF(Cell_edisc="","",Cell_edisc),""))</f>
        <v/>
      </c>
      <c r="H6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6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68" s="15" t="str">
        <f>IF(Tbl_Orderform_183481214124251[Qty]&gt;0,Tbl_Orderform_183481214124251[[#This Row],[VAT]]+Tbl_Orderform_183481214124251[[#This Row],[Net Value]],"")</f>
        <v/>
      </c>
      <c r="K68" s="15">
        <v>29.99</v>
      </c>
      <c r="L68" s="7" t="s">
        <v>22</v>
      </c>
      <c r="M68" s="7" t="s">
        <v>59</v>
      </c>
      <c r="N68" s="7">
        <v>53</v>
      </c>
    </row>
    <row r="69" spans="1:14" x14ac:dyDescent="0.45">
      <c r="A69" s="68"/>
      <c r="B69" s="4"/>
      <c r="C69" s="5" t="s">
        <v>70</v>
      </c>
      <c r="D69" s="5" t="s">
        <v>71</v>
      </c>
      <c r="E69" s="20">
        <v>9781862092501</v>
      </c>
      <c r="F69" s="15">
        <v>29.99</v>
      </c>
      <c r="G69" s="6" t="str">
        <f>IF(TRIM(Tbl_Orderform_183481214124251[TradeEdu])="TRADE",IF(Cell_tdisc="","",Cell_tdisc),IF(TRIM(Tbl_Orderform_183481214124251[TradeEdu])="EDUCATION",IF(Cell_edisc="","",Cell_edisc),""))</f>
        <v/>
      </c>
      <c r="H6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6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69" s="15" t="str">
        <f>IF(Tbl_Orderform_183481214124251[Qty]&gt;0,Tbl_Orderform_183481214124251[[#This Row],[VAT]]+Tbl_Orderform_183481214124251[[#This Row],[Net Value]],"")</f>
        <v/>
      </c>
      <c r="K69" s="15">
        <v>29.99</v>
      </c>
      <c r="L69" s="7" t="s">
        <v>22</v>
      </c>
      <c r="M69" s="7" t="s">
        <v>59</v>
      </c>
      <c r="N69" s="7">
        <v>60</v>
      </c>
    </row>
    <row r="70" spans="1:14" x14ac:dyDescent="0.45">
      <c r="A70" s="68"/>
      <c r="B70" s="4"/>
      <c r="C70" s="5" t="s">
        <v>104</v>
      </c>
      <c r="D70" s="5" t="s">
        <v>105</v>
      </c>
      <c r="E70" s="20">
        <v>9781862092990</v>
      </c>
      <c r="F70" s="15">
        <v>29.99</v>
      </c>
      <c r="G70" s="6" t="str">
        <f>IF(TRIM(Tbl_Orderform_183481214124251[TradeEdu])="TRADE",IF(Cell_tdisc="","",Cell_tdisc),IF(TRIM(Tbl_Orderform_183481214124251[TradeEdu])="EDUCATION",IF(Cell_edisc="","",Cell_edisc),""))</f>
        <v/>
      </c>
      <c r="H7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7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70" s="15" t="str">
        <f>IF(Tbl_Orderform_183481214124251[Qty]&gt;0,Tbl_Orderform_183481214124251[[#This Row],[VAT]]+Tbl_Orderform_183481214124251[[#This Row],[Net Value]],"")</f>
        <v/>
      </c>
      <c r="K70" s="15">
        <v>29.99</v>
      </c>
      <c r="L70" s="7" t="s">
        <v>22</v>
      </c>
      <c r="M70" s="7" t="s">
        <v>59</v>
      </c>
      <c r="N70" s="7">
        <v>60</v>
      </c>
    </row>
    <row r="71" spans="1:14" x14ac:dyDescent="0.45">
      <c r="A71" s="68"/>
      <c r="B71" s="4"/>
      <c r="C71" s="5" t="s">
        <v>125</v>
      </c>
      <c r="D71" s="5" t="s">
        <v>126</v>
      </c>
      <c r="E71" s="20">
        <v>9781862094222</v>
      </c>
      <c r="F71" s="15">
        <v>29.99</v>
      </c>
      <c r="G71" s="6" t="str">
        <f>IF(TRIM(Tbl_Orderform_183481214124251[TradeEdu])="TRADE",IF(Cell_tdisc="","",Cell_tdisc),IF(TRIM(Tbl_Orderform_183481214124251[TradeEdu])="EDUCATION",IF(Cell_edisc="","",Cell_edisc),""))</f>
        <v/>
      </c>
      <c r="H7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7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71" s="15" t="str">
        <f>IF(Tbl_Orderform_183481214124251[Qty]&gt;0,Tbl_Orderform_183481214124251[[#This Row],[VAT]]+Tbl_Orderform_183481214124251[[#This Row],[Net Value]],"")</f>
        <v/>
      </c>
      <c r="K71" s="15">
        <v>29.99</v>
      </c>
      <c r="L71" s="7" t="s">
        <v>22</v>
      </c>
      <c r="M71" s="7" t="s">
        <v>59</v>
      </c>
      <c r="N71" s="7">
        <v>50</v>
      </c>
    </row>
    <row r="72" spans="1:14" x14ac:dyDescent="0.45">
      <c r="A72" s="68"/>
      <c r="B72" s="4"/>
      <c r="C72" s="5" t="s">
        <v>68</v>
      </c>
      <c r="D72" s="5" t="s">
        <v>69</v>
      </c>
      <c r="E72" s="20">
        <v>9781862092495</v>
      </c>
      <c r="F72" s="15">
        <v>29.99</v>
      </c>
      <c r="G72" s="6" t="str">
        <f>IF(TRIM(Tbl_Orderform_183481214124251[TradeEdu])="TRADE",IF(Cell_tdisc="","",Cell_tdisc),IF(TRIM(Tbl_Orderform_183481214124251[TradeEdu])="EDUCATION",IF(Cell_edisc="","",Cell_edisc),""))</f>
        <v/>
      </c>
      <c r="H7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7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72" s="15" t="str">
        <f>IF(Tbl_Orderform_183481214124251[Qty]&gt;0,Tbl_Orderform_183481214124251[[#This Row],[VAT]]+Tbl_Orderform_183481214124251[[#This Row],[Net Value]],"")</f>
        <v/>
      </c>
      <c r="K72" s="15">
        <v>29.99</v>
      </c>
      <c r="L72" s="7" t="s">
        <v>22</v>
      </c>
      <c r="M72" s="7" t="s">
        <v>59</v>
      </c>
      <c r="N72" s="7">
        <v>100</v>
      </c>
    </row>
    <row r="73" spans="1:14" x14ac:dyDescent="0.45">
      <c r="A73" s="68"/>
      <c r="B73" s="4"/>
      <c r="C73" s="5" t="s">
        <v>112</v>
      </c>
      <c r="D73" s="5" t="s">
        <v>113</v>
      </c>
      <c r="E73" s="20">
        <v>9781862093201</v>
      </c>
      <c r="F73" s="15">
        <v>29.99</v>
      </c>
      <c r="G73" s="6" t="str">
        <f>IF(TRIM(Tbl_Orderform_183481214124251[TradeEdu])="TRADE",IF(Cell_tdisc="","",Cell_tdisc),IF(TRIM(Tbl_Orderform_183481214124251[TradeEdu])="EDUCATION",IF(Cell_edisc="","",Cell_edisc),""))</f>
        <v/>
      </c>
      <c r="H7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7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73" s="15" t="str">
        <f>IF(Tbl_Orderform_183481214124251[Qty]&gt;0,Tbl_Orderform_183481214124251[[#This Row],[VAT]]+Tbl_Orderform_183481214124251[[#This Row],[Net Value]],"")</f>
        <v/>
      </c>
      <c r="K73" s="15">
        <v>29.99</v>
      </c>
      <c r="L73" s="7" t="s">
        <v>22</v>
      </c>
      <c r="M73" s="7" t="s">
        <v>59</v>
      </c>
      <c r="N73" s="7">
        <v>60</v>
      </c>
    </row>
    <row r="74" spans="1:14" x14ac:dyDescent="0.45">
      <c r="A74" s="68"/>
      <c r="B74" s="4"/>
      <c r="C74" s="5" t="s">
        <v>386</v>
      </c>
      <c r="D74" s="5" t="s">
        <v>387</v>
      </c>
      <c r="E74" s="20">
        <v>9781782481652</v>
      </c>
      <c r="F74" s="15">
        <v>29.99</v>
      </c>
      <c r="G74" s="6" t="str">
        <f>IF(TRIM(Tbl_Orderform_183481214124251[TradeEdu])="TRADE",IF(Cell_tdisc="","",Cell_tdisc),IF(TRIM(Tbl_Orderform_183481214124251[TradeEdu])="EDUCATION",IF(Cell_edisc="","",Cell_edisc),""))</f>
        <v/>
      </c>
      <c r="H7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7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74" s="15" t="str">
        <f>IF(Tbl_Orderform_183481214124251[Qty]&gt;0,Tbl_Orderform_183481214124251[[#This Row],[VAT]]+Tbl_Orderform_183481214124251[[#This Row],[Net Value]],"")</f>
        <v/>
      </c>
      <c r="K74" s="15">
        <v>29.99</v>
      </c>
      <c r="L74" s="7" t="s">
        <v>22</v>
      </c>
      <c r="M74" s="7" t="s">
        <v>59</v>
      </c>
      <c r="N74" s="7">
        <v>48</v>
      </c>
    </row>
    <row r="75" spans="1:14" x14ac:dyDescent="0.45">
      <c r="A75" s="68" t="s">
        <v>406</v>
      </c>
      <c r="B75" s="4"/>
      <c r="C75" s="5" t="s">
        <v>407</v>
      </c>
      <c r="D75" s="5" t="s">
        <v>408</v>
      </c>
      <c r="E75" s="20">
        <v>9781862094246</v>
      </c>
      <c r="F75" s="15">
        <v>12.99</v>
      </c>
      <c r="G75" s="6" t="str">
        <f>IF(TRIM(Tbl_Orderform_183481214124251[TradeEdu])="TRADE",IF(Cell_tdisc="","",Cell_tdisc),IF(TRIM(Tbl_Orderform_183481214124251[TradeEdu])="EDUCATION",IF(Cell_edisc="","",Cell_edisc),""))</f>
        <v/>
      </c>
      <c r="H7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7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75" s="15" t="str">
        <f>IF(Tbl_Orderform_183481214124251[Qty]&gt;0,Tbl_Orderform_183481214124251[[#This Row],[VAT]]+Tbl_Orderform_183481214124251[[#This Row],[Net Value]],"")</f>
        <v/>
      </c>
      <c r="K75" s="15">
        <v>15.59</v>
      </c>
      <c r="L75" s="7" t="s">
        <v>22</v>
      </c>
      <c r="M75" s="7" t="s">
        <v>406</v>
      </c>
      <c r="N75" s="7">
        <v>25</v>
      </c>
    </row>
    <row r="76" spans="1:14" x14ac:dyDescent="0.45">
      <c r="A76" s="68"/>
      <c r="B76" s="4"/>
      <c r="C76" s="5" t="s">
        <v>404</v>
      </c>
      <c r="D76" s="5" t="s">
        <v>405</v>
      </c>
      <c r="E76" s="20">
        <v>9781862093102</v>
      </c>
      <c r="F76" s="15">
        <v>12.99</v>
      </c>
      <c r="G76" s="6" t="str">
        <f>IF(TRIM(Tbl_Orderform_183481214124251[TradeEdu])="TRADE",IF(Cell_tdisc="","",Cell_tdisc),IF(TRIM(Tbl_Orderform_183481214124251[TradeEdu])="EDUCATION",IF(Cell_edisc="","",Cell_edisc),""))</f>
        <v/>
      </c>
      <c r="H7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7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76" s="15" t="str">
        <f>IF(Tbl_Orderform_183481214124251[Qty]&gt;0,Tbl_Orderform_183481214124251[[#This Row],[VAT]]+Tbl_Orderform_183481214124251[[#This Row],[Net Value]],"")</f>
        <v/>
      </c>
      <c r="K76" s="15">
        <v>15.59</v>
      </c>
      <c r="L76" s="7" t="s">
        <v>22</v>
      </c>
      <c r="M76" s="7" t="s">
        <v>406</v>
      </c>
      <c r="N76" s="7">
        <v>25</v>
      </c>
    </row>
    <row r="77" spans="1:14" ht="14.25" customHeight="1" x14ac:dyDescent="0.45">
      <c r="A77" s="68" t="s">
        <v>48</v>
      </c>
      <c r="B77" s="4"/>
      <c r="C77" s="5" t="s">
        <v>230</v>
      </c>
      <c r="D77" s="5" t="s">
        <v>231</v>
      </c>
      <c r="E77" s="20">
        <v>9781862098091</v>
      </c>
      <c r="F77" s="15">
        <v>10.99</v>
      </c>
      <c r="G77" s="6" t="str">
        <f>IF(TRIM(Tbl_Orderform_183481214124251[TradeEdu])="TRADE",IF(Cell_tdisc="","",Cell_tdisc),IF(TRIM(Tbl_Orderform_183481214124251[TradeEdu])="EDUCATION",IF(Cell_edisc="","",Cell_edisc),""))</f>
        <v/>
      </c>
      <c r="H7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7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77" s="15" t="str">
        <f>IF(Tbl_Orderform_183481214124251[Qty]&gt;0,Tbl_Orderform_183481214124251[[#This Row],[VAT]]+Tbl_Orderform_183481214124251[[#This Row],[Net Value]],"")</f>
        <v/>
      </c>
      <c r="K77" s="15">
        <v>10.99</v>
      </c>
      <c r="L77" s="7" t="s">
        <v>15</v>
      </c>
      <c r="M77" s="7" t="s">
        <v>48</v>
      </c>
      <c r="N77" s="7">
        <v>30</v>
      </c>
    </row>
    <row r="78" spans="1:14" x14ac:dyDescent="0.45">
      <c r="A78" s="68"/>
      <c r="B78" s="4"/>
      <c r="C78" s="5" t="s">
        <v>392</v>
      </c>
      <c r="D78" s="5" t="s">
        <v>393</v>
      </c>
      <c r="E78" s="20">
        <v>9781782481683</v>
      </c>
      <c r="F78" s="15">
        <v>6.99</v>
      </c>
      <c r="G78" s="6" t="str">
        <f>IF(TRIM(Tbl_Orderform_183481214124251[TradeEdu])="TRADE",IF(Cell_tdisc="","",Cell_tdisc),IF(TRIM(Tbl_Orderform_183481214124251[TradeEdu])="EDUCATION",IF(Cell_edisc="","",Cell_edisc),""))</f>
        <v/>
      </c>
      <c r="H7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7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78" s="15" t="str">
        <f>IF(Tbl_Orderform_183481214124251[Qty]&gt;0,Tbl_Orderform_183481214124251[[#This Row],[VAT]]+Tbl_Orderform_183481214124251[[#This Row],[Net Value]],"")</f>
        <v/>
      </c>
      <c r="K78" s="15">
        <v>6.99</v>
      </c>
      <c r="L78" s="7" t="s">
        <v>15</v>
      </c>
      <c r="M78" s="7" t="s">
        <v>48</v>
      </c>
      <c r="N78" s="7">
        <v>30</v>
      </c>
    </row>
    <row r="79" spans="1:14" x14ac:dyDescent="0.45">
      <c r="A79" s="68"/>
      <c r="B79" s="4"/>
      <c r="C79" s="5" t="s">
        <v>336</v>
      </c>
      <c r="D79" s="5" t="s">
        <v>337</v>
      </c>
      <c r="E79" s="20">
        <v>9781782480914</v>
      </c>
      <c r="F79" s="15">
        <v>8.99</v>
      </c>
      <c r="G79" s="6" t="str">
        <f>IF(TRIM(Tbl_Orderform_183481214124251[TradeEdu])="TRADE",IF(Cell_tdisc="","",Cell_tdisc),IF(TRIM(Tbl_Orderform_183481214124251[TradeEdu])="EDUCATION",IF(Cell_edisc="","",Cell_edisc),""))</f>
        <v/>
      </c>
      <c r="H7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7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79" s="15" t="str">
        <f>IF(Tbl_Orderform_183481214124251[Qty]&gt;0,Tbl_Orderform_183481214124251[[#This Row],[VAT]]+Tbl_Orderform_183481214124251[[#This Row],[Net Value]],"")</f>
        <v/>
      </c>
      <c r="K79" s="15">
        <v>8.99</v>
      </c>
      <c r="L79" s="7" t="s">
        <v>22</v>
      </c>
      <c r="M79" s="7" t="s">
        <v>48</v>
      </c>
      <c r="N79" s="7">
        <v>32</v>
      </c>
    </row>
    <row r="80" spans="1:14" x14ac:dyDescent="0.45">
      <c r="A80" s="68"/>
      <c r="B80" s="4"/>
      <c r="C80" s="5" t="s">
        <v>358</v>
      </c>
      <c r="D80" s="5" t="s">
        <v>359</v>
      </c>
      <c r="E80" s="20">
        <v>9781782481447</v>
      </c>
      <c r="F80" s="15">
        <v>8.99</v>
      </c>
      <c r="G80" s="6" t="str">
        <f>IF(TRIM(Tbl_Orderform_183481214124251[TradeEdu])="TRADE",IF(Cell_tdisc="","",Cell_tdisc),IF(TRIM(Tbl_Orderform_183481214124251[TradeEdu])="EDUCATION",IF(Cell_edisc="","",Cell_edisc),""))</f>
        <v/>
      </c>
      <c r="H8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8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80" s="15" t="str">
        <f>IF(Tbl_Orderform_183481214124251[Qty]&gt;0,Tbl_Orderform_183481214124251[[#This Row],[VAT]]+Tbl_Orderform_183481214124251[[#This Row],[Net Value]],"")</f>
        <v/>
      </c>
      <c r="K80" s="15">
        <v>8.99</v>
      </c>
      <c r="L80" s="7" t="s">
        <v>22</v>
      </c>
      <c r="M80" s="7" t="s">
        <v>48</v>
      </c>
      <c r="N80" s="7">
        <v>28</v>
      </c>
    </row>
    <row r="81" spans="1:14" x14ac:dyDescent="0.45">
      <c r="A81" s="68"/>
      <c r="B81" s="4"/>
      <c r="C81" s="5" t="s">
        <v>396</v>
      </c>
      <c r="D81" s="5" t="s">
        <v>397</v>
      </c>
      <c r="E81" s="20">
        <v>9781782481713</v>
      </c>
      <c r="F81" s="15">
        <v>8.99</v>
      </c>
      <c r="G81" s="6" t="str">
        <f>IF(TRIM(Tbl_Orderform_183481214124251[TradeEdu])="TRADE",IF(Cell_tdisc="","",Cell_tdisc),IF(TRIM(Tbl_Orderform_183481214124251[TradeEdu])="EDUCATION",IF(Cell_edisc="","",Cell_edisc),""))</f>
        <v/>
      </c>
      <c r="H8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8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81" s="15" t="str">
        <f>IF(Tbl_Orderform_183481214124251[Qty]&gt;0,Tbl_Orderform_183481214124251[[#This Row],[VAT]]+Tbl_Orderform_183481214124251[[#This Row],[Net Value]],"")</f>
        <v/>
      </c>
      <c r="K81" s="15">
        <v>8.99</v>
      </c>
      <c r="L81" s="7" t="s">
        <v>15</v>
      </c>
      <c r="M81" s="7" t="s">
        <v>48</v>
      </c>
      <c r="N81" s="7">
        <v>36</v>
      </c>
    </row>
    <row r="82" spans="1:14" x14ac:dyDescent="0.45">
      <c r="A82" s="68"/>
      <c r="B82" s="4"/>
      <c r="C82" s="5" t="s">
        <v>116</v>
      </c>
      <c r="D82" s="5" t="s">
        <v>117</v>
      </c>
      <c r="E82" s="20">
        <v>9781862093584</v>
      </c>
      <c r="F82" s="15">
        <v>11.66</v>
      </c>
      <c r="G82" s="6" t="str">
        <f>IF(TRIM(Tbl_Orderform_183481214124251[TradeEdu])="TRADE",IF(Cell_tdisc="","",Cell_tdisc),IF(TRIM(Tbl_Orderform_183481214124251[TradeEdu])="EDUCATION",IF(Cell_edisc="","",Cell_edisc),""))</f>
        <v/>
      </c>
      <c r="H8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8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82" s="15" t="str">
        <f>IF(Tbl_Orderform_183481214124251[Qty]&gt;0,Tbl_Orderform_183481214124251[[#This Row],[VAT]]+Tbl_Orderform_183481214124251[[#This Row],[Net Value]],"")</f>
        <v/>
      </c>
      <c r="K82" s="15">
        <v>13.99</v>
      </c>
      <c r="L82" s="7" t="s">
        <v>15</v>
      </c>
      <c r="M82" s="7" t="s">
        <v>48</v>
      </c>
      <c r="N82" s="7">
        <v>20</v>
      </c>
    </row>
    <row r="83" spans="1:14" x14ac:dyDescent="0.45">
      <c r="A83" s="68"/>
      <c r="B83" s="4"/>
      <c r="C83" s="5" t="s">
        <v>108</v>
      </c>
      <c r="D83" s="5" t="s">
        <v>109</v>
      </c>
      <c r="E83" s="20">
        <v>9781862093140</v>
      </c>
      <c r="F83" s="15">
        <v>14.99</v>
      </c>
      <c r="G83" s="6" t="str">
        <f>IF(TRIM(Tbl_Orderform_183481214124251[TradeEdu])="TRADE",IF(Cell_tdisc="","",Cell_tdisc),IF(TRIM(Tbl_Orderform_183481214124251[TradeEdu])="EDUCATION",IF(Cell_edisc="","",Cell_edisc),""))</f>
        <v/>
      </c>
      <c r="H8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8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83" s="15" t="str">
        <f>IF(Tbl_Orderform_183481214124251[Qty]&gt;0,Tbl_Orderform_183481214124251[[#This Row],[VAT]]+Tbl_Orderform_183481214124251[[#This Row],[Net Value]],"")</f>
        <v/>
      </c>
      <c r="K83" s="15">
        <v>14.99</v>
      </c>
      <c r="L83" s="7" t="s">
        <v>22</v>
      </c>
      <c r="M83" s="7" t="s">
        <v>48</v>
      </c>
      <c r="N83" s="7">
        <v>40</v>
      </c>
    </row>
    <row r="84" spans="1:14" x14ac:dyDescent="0.45">
      <c r="A84" s="68"/>
      <c r="B84" s="4"/>
      <c r="C84" s="5" t="s">
        <v>60</v>
      </c>
      <c r="D84" s="5" t="s">
        <v>61</v>
      </c>
      <c r="E84" s="20">
        <v>9781862091931</v>
      </c>
      <c r="F84" s="15">
        <v>5.83</v>
      </c>
      <c r="G84" s="6" t="str">
        <f>IF(TRIM(Tbl_Orderform_183481214124251[TradeEdu])="TRADE",IF(Cell_tdisc="","",Cell_tdisc),IF(TRIM(Tbl_Orderform_183481214124251[TradeEdu])="EDUCATION",IF(Cell_edisc="","",Cell_edisc),""))</f>
        <v/>
      </c>
      <c r="H8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8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84" s="15" t="str">
        <f>IF(Tbl_Orderform_183481214124251[Qty]&gt;0,Tbl_Orderform_183481214124251[[#This Row],[VAT]]+Tbl_Orderform_183481214124251[[#This Row],[Net Value]],"")</f>
        <v/>
      </c>
      <c r="K84" s="15">
        <v>6.99</v>
      </c>
      <c r="L84" s="7" t="s">
        <v>15</v>
      </c>
      <c r="M84" s="7" t="s">
        <v>48</v>
      </c>
      <c r="N84" s="7">
        <v>40</v>
      </c>
    </row>
    <row r="85" spans="1:14" x14ac:dyDescent="0.45">
      <c r="A85" s="68"/>
      <c r="B85" s="4"/>
      <c r="C85" s="5" t="s">
        <v>46</v>
      </c>
      <c r="D85" s="5" t="s">
        <v>47</v>
      </c>
      <c r="E85" s="20">
        <v>9781862097155</v>
      </c>
      <c r="F85" s="15">
        <v>9.99</v>
      </c>
      <c r="G85" s="6" t="str">
        <f>IF(TRIM(Tbl_Orderform_183481214124251[TradeEdu])="TRADE",IF(Cell_tdisc="","",Cell_tdisc),IF(TRIM(Tbl_Orderform_183481214124251[TradeEdu])="EDUCATION",IF(Cell_edisc="","",Cell_edisc),""))</f>
        <v/>
      </c>
      <c r="H8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8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85" s="15" t="str">
        <f>IF(Tbl_Orderform_183481214124251[Qty]&gt;0,Tbl_Orderform_183481214124251[[#This Row],[VAT]]+Tbl_Orderform_183481214124251[[#This Row],[Net Value]],"")</f>
        <v/>
      </c>
      <c r="K85" s="15">
        <v>11.99</v>
      </c>
      <c r="L85" s="7" t="s">
        <v>22</v>
      </c>
      <c r="M85" s="7" t="s">
        <v>48</v>
      </c>
      <c r="N85" s="7">
        <v>20</v>
      </c>
    </row>
    <row r="86" spans="1:14" x14ac:dyDescent="0.45">
      <c r="A86" s="68"/>
      <c r="B86" s="4"/>
      <c r="C86" s="5" t="s">
        <v>445</v>
      </c>
      <c r="D86" s="5" t="s">
        <v>446</v>
      </c>
      <c r="E86" s="20">
        <v>9781782483090</v>
      </c>
      <c r="F86" s="15">
        <v>8.99</v>
      </c>
      <c r="G86" s="6" t="str">
        <f>IF(TRIM(Tbl_Orderform_183481214124251[TradeEdu])="TRADE",IF(Cell_tdisc="","",Cell_tdisc),IF(TRIM(Tbl_Orderform_183481214124251[TradeEdu])="EDUCATION",IF(Cell_edisc="","",Cell_edisc),""))</f>
        <v/>
      </c>
      <c r="H8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8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86" s="15" t="str">
        <f>IF(Tbl_Orderform_183481214124251[Qty]&gt;0,Tbl_Orderform_183481214124251[[#This Row],[VAT]]+Tbl_Orderform_183481214124251[[#This Row],[Net Value]],"")</f>
        <v/>
      </c>
      <c r="K86" s="15">
        <v>8.99</v>
      </c>
      <c r="L86" s="7" t="s">
        <v>15</v>
      </c>
      <c r="M86" s="7" t="s">
        <v>48</v>
      </c>
      <c r="N86" s="7">
        <v>0</v>
      </c>
    </row>
    <row r="87" spans="1:14" x14ac:dyDescent="0.45">
      <c r="A87" s="68"/>
      <c r="B87" s="4"/>
      <c r="C87" s="5" t="s">
        <v>106</v>
      </c>
      <c r="D87" s="5" t="s">
        <v>107</v>
      </c>
      <c r="E87" s="20">
        <v>9781862093133</v>
      </c>
      <c r="F87" s="15">
        <v>14.99</v>
      </c>
      <c r="G87" s="6" t="str">
        <f>IF(TRIM(Tbl_Orderform_183481214124251[TradeEdu])="TRADE",IF(Cell_tdisc="","",Cell_tdisc),IF(TRIM(Tbl_Orderform_183481214124251[TradeEdu])="EDUCATION",IF(Cell_edisc="","",Cell_edisc),""))</f>
        <v/>
      </c>
      <c r="H8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8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87" s="15" t="str">
        <f>IF(Tbl_Orderform_183481214124251[Qty]&gt;0,Tbl_Orderform_183481214124251[[#This Row],[VAT]]+Tbl_Orderform_183481214124251[[#This Row],[Net Value]],"")</f>
        <v/>
      </c>
      <c r="K87" s="15">
        <v>14.99</v>
      </c>
      <c r="L87" s="7" t="s">
        <v>22</v>
      </c>
      <c r="M87" s="7" t="s">
        <v>48</v>
      </c>
      <c r="N87" s="7">
        <v>40</v>
      </c>
    </row>
    <row r="88" spans="1:14" x14ac:dyDescent="0.45">
      <c r="A88" s="68" t="s">
        <v>29</v>
      </c>
      <c r="B88" s="4"/>
      <c r="C88" s="5" t="s">
        <v>308</v>
      </c>
      <c r="D88" s="5" t="s">
        <v>309</v>
      </c>
      <c r="E88" s="20">
        <v>9781862099784</v>
      </c>
      <c r="F88" s="15">
        <v>9.99</v>
      </c>
      <c r="G88" s="6" t="str">
        <f>IF(TRIM(Tbl_Orderform_183481214124251[TradeEdu])="TRADE",IF(Cell_tdisc="","",Cell_tdisc),IF(TRIM(Tbl_Orderform_183481214124251[TradeEdu])="EDUCATION",IF(Cell_edisc="","",Cell_edisc),""))</f>
        <v/>
      </c>
      <c r="H8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8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88" s="15" t="str">
        <f>IF(Tbl_Orderform_183481214124251[Qty]&gt;0,Tbl_Orderform_183481214124251[[#This Row],[VAT]]+Tbl_Orderform_183481214124251[[#This Row],[Net Value]],"")</f>
        <v/>
      </c>
      <c r="K88" s="15">
        <v>9.99</v>
      </c>
      <c r="L88" s="7" t="s">
        <v>15</v>
      </c>
      <c r="M88" s="7" t="s">
        <v>29</v>
      </c>
      <c r="N88" s="7">
        <v>24</v>
      </c>
    </row>
    <row r="89" spans="1:14" x14ac:dyDescent="0.45">
      <c r="A89" s="68"/>
      <c r="B89" s="4"/>
      <c r="C89" s="5" t="s">
        <v>447</v>
      </c>
      <c r="D89" s="5" t="s">
        <v>448</v>
      </c>
      <c r="E89" s="20">
        <v>9781782483106</v>
      </c>
      <c r="F89" s="15">
        <v>4.99</v>
      </c>
      <c r="G89" s="6" t="str">
        <f>IF(TRIM(Tbl_Orderform_183481214124251[TradeEdu])="TRADE",IF(Cell_tdisc="","",Cell_tdisc),IF(TRIM(Tbl_Orderform_183481214124251[TradeEdu])="EDUCATION",IF(Cell_edisc="","",Cell_edisc),""))</f>
        <v/>
      </c>
      <c r="H8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8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89" s="15" t="str">
        <f>IF(Tbl_Orderform_183481214124251[Qty]&gt;0,Tbl_Orderform_183481214124251[[#This Row],[VAT]]+Tbl_Orderform_183481214124251[[#This Row],[Net Value]],"")</f>
        <v/>
      </c>
      <c r="K89" s="15">
        <v>4.99</v>
      </c>
      <c r="L89" s="7" t="s">
        <v>15</v>
      </c>
      <c r="M89" s="7" t="s">
        <v>29</v>
      </c>
      <c r="N89" s="7">
        <v>80</v>
      </c>
    </row>
    <row r="90" spans="1:14" x14ac:dyDescent="0.45">
      <c r="A90" s="68"/>
      <c r="B90" s="4"/>
      <c r="C90" s="5" t="s">
        <v>394</v>
      </c>
      <c r="D90" s="5" t="s">
        <v>395</v>
      </c>
      <c r="E90" s="20">
        <v>9781782481690</v>
      </c>
      <c r="F90" s="15">
        <v>4.99</v>
      </c>
      <c r="G90" s="6" t="str">
        <f>IF(TRIM(Tbl_Orderform_183481214124251[TradeEdu])="TRADE",IF(Cell_tdisc="","",Cell_tdisc),IF(TRIM(Tbl_Orderform_183481214124251[TradeEdu])="EDUCATION",IF(Cell_edisc="","",Cell_edisc),""))</f>
        <v/>
      </c>
      <c r="H9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9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90" s="15" t="str">
        <f>IF(Tbl_Orderform_183481214124251[Qty]&gt;0,Tbl_Orderform_183481214124251[[#This Row],[VAT]]+Tbl_Orderform_183481214124251[[#This Row],[Net Value]],"")</f>
        <v/>
      </c>
      <c r="K90" s="15">
        <v>4.99</v>
      </c>
      <c r="L90" s="7" t="s">
        <v>15</v>
      </c>
      <c r="M90" s="7" t="s">
        <v>29</v>
      </c>
      <c r="N90" s="7">
        <v>80</v>
      </c>
    </row>
    <row r="91" spans="1:14" x14ac:dyDescent="0.45">
      <c r="A91" s="68"/>
      <c r="B91" s="4"/>
      <c r="C91" s="5" t="s">
        <v>165</v>
      </c>
      <c r="D91" s="5" t="s">
        <v>166</v>
      </c>
      <c r="E91" s="20">
        <v>9781862097209</v>
      </c>
      <c r="F91" s="15">
        <v>4.99</v>
      </c>
      <c r="G91" s="6" t="str">
        <f>IF(TRIM(Tbl_Orderform_183481214124251[TradeEdu])="TRADE",IF(Cell_tdisc="","",Cell_tdisc),IF(TRIM(Tbl_Orderform_183481214124251[TradeEdu])="EDUCATION",IF(Cell_edisc="","",Cell_edisc),""))</f>
        <v/>
      </c>
      <c r="H9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9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91" s="15" t="str">
        <f>IF(Tbl_Orderform_183481214124251[Qty]&gt;0,Tbl_Orderform_183481214124251[[#This Row],[VAT]]+Tbl_Orderform_183481214124251[[#This Row],[Net Value]],"")</f>
        <v/>
      </c>
      <c r="K91" s="15">
        <v>4.99</v>
      </c>
      <c r="L91" s="7" t="s">
        <v>15</v>
      </c>
      <c r="M91" s="7" t="s">
        <v>29</v>
      </c>
      <c r="N91" s="7">
        <v>68</v>
      </c>
    </row>
    <row r="92" spans="1:14" x14ac:dyDescent="0.45">
      <c r="A92" s="68"/>
      <c r="B92" s="4"/>
      <c r="C92" s="5" t="s">
        <v>212</v>
      </c>
      <c r="D92" s="5" t="s">
        <v>213</v>
      </c>
      <c r="E92" s="20">
        <v>9781862097766</v>
      </c>
      <c r="F92" s="15">
        <v>4.99</v>
      </c>
      <c r="G92" s="6" t="str">
        <f>IF(TRIM(Tbl_Orderform_183481214124251[TradeEdu])="TRADE",IF(Cell_tdisc="","",Cell_tdisc),IF(TRIM(Tbl_Orderform_183481214124251[TradeEdu])="EDUCATION",IF(Cell_edisc="","",Cell_edisc),""))</f>
        <v/>
      </c>
      <c r="H9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9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92" s="15" t="str">
        <f>IF(Tbl_Orderform_183481214124251[Qty]&gt;0,Tbl_Orderform_183481214124251[[#This Row],[VAT]]+Tbl_Orderform_183481214124251[[#This Row],[Net Value]],"")</f>
        <v/>
      </c>
      <c r="K92" s="15">
        <v>4.99</v>
      </c>
      <c r="L92" s="7" t="s">
        <v>15</v>
      </c>
      <c r="M92" s="7" t="s">
        <v>29</v>
      </c>
      <c r="N92" s="7">
        <v>80</v>
      </c>
    </row>
    <row r="93" spans="1:14" x14ac:dyDescent="0.45">
      <c r="A93" s="68"/>
      <c r="B93" s="4"/>
      <c r="C93" s="5" t="s">
        <v>242</v>
      </c>
      <c r="D93" s="5" t="s">
        <v>243</v>
      </c>
      <c r="E93" s="20">
        <v>9781862098251</v>
      </c>
      <c r="F93" s="15">
        <v>4.99</v>
      </c>
      <c r="G93" s="6" t="str">
        <f>IF(TRIM(Tbl_Orderform_183481214124251[TradeEdu])="TRADE",IF(Cell_tdisc="","",Cell_tdisc),IF(TRIM(Tbl_Orderform_183481214124251[TradeEdu])="EDUCATION",IF(Cell_edisc="","",Cell_edisc),""))</f>
        <v/>
      </c>
      <c r="H9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9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93" s="15" t="str">
        <f>IF(Tbl_Orderform_183481214124251[Qty]&gt;0,Tbl_Orderform_183481214124251[[#This Row],[VAT]]+Tbl_Orderform_183481214124251[[#This Row],[Net Value]],"")</f>
        <v/>
      </c>
      <c r="K93" s="15">
        <v>4.99</v>
      </c>
      <c r="L93" s="7" t="s">
        <v>15</v>
      </c>
      <c r="M93" s="7" t="s">
        <v>29</v>
      </c>
      <c r="N93" s="7">
        <v>80</v>
      </c>
    </row>
    <row r="94" spans="1:14" x14ac:dyDescent="0.45">
      <c r="A94" s="68"/>
      <c r="B94" s="4"/>
      <c r="C94" s="5" t="s">
        <v>388</v>
      </c>
      <c r="D94" s="5" t="s">
        <v>389</v>
      </c>
      <c r="E94" s="20">
        <v>9781782481669</v>
      </c>
      <c r="F94" s="15">
        <v>8.99</v>
      </c>
      <c r="G94" s="6" t="str">
        <f>IF(TRIM(Tbl_Orderform_183481214124251[TradeEdu])="TRADE",IF(Cell_tdisc="","",Cell_tdisc),IF(TRIM(Tbl_Orderform_183481214124251[TradeEdu])="EDUCATION",IF(Cell_edisc="","",Cell_edisc),""))</f>
        <v/>
      </c>
      <c r="H9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9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94" s="15" t="str">
        <f>IF(Tbl_Orderform_183481214124251[Qty]&gt;0,Tbl_Orderform_183481214124251[[#This Row],[VAT]]+Tbl_Orderform_183481214124251[[#This Row],[Net Value]],"")</f>
        <v/>
      </c>
      <c r="K94" s="15">
        <v>8.99</v>
      </c>
      <c r="L94" s="7" t="s">
        <v>15</v>
      </c>
      <c r="M94" s="7" t="s">
        <v>29</v>
      </c>
      <c r="N94" s="7">
        <v>75</v>
      </c>
    </row>
    <row r="95" spans="1:14" x14ac:dyDescent="0.45">
      <c r="A95" s="68"/>
      <c r="B95" s="4"/>
      <c r="C95" s="5" t="s">
        <v>390</v>
      </c>
      <c r="D95" s="5" t="s">
        <v>391</v>
      </c>
      <c r="E95" s="20">
        <v>9781782481676</v>
      </c>
      <c r="F95" s="15">
        <v>6.99</v>
      </c>
      <c r="G95" s="6" t="str">
        <f>IF(TRIM(Tbl_Orderform_183481214124251[TradeEdu])="TRADE",IF(Cell_tdisc="","",Cell_tdisc),IF(TRIM(Tbl_Orderform_183481214124251[TradeEdu])="EDUCATION",IF(Cell_edisc="","",Cell_edisc),""))</f>
        <v/>
      </c>
      <c r="H9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9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95" s="15" t="str">
        <f>IF(Tbl_Orderform_183481214124251[Qty]&gt;0,Tbl_Orderform_183481214124251[[#This Row],[VAT]]+Tbl_Orderform_183481214124251[[#This Row],[Net Value]],"")</f>
        <v/>
      </c>
      <c r="K95" s="15">
        <v>0</v>
      </c>
      <c r="L95" s="7" t="s">
        <v>15</v>
      </c>
      <c r="M95" s="7" t="s">
        <v>29</v>
      </c>
      <c r="N95" s="7">
        <v>60</v>
      </c>
    </row>
    <row r="96" spans="1:14" x14ac:dyDescent="0.45">
      <c r="A96" s="68"/>
      <c r="B96" s="4"/>
      <c r="C96" s="5" t="s">
        <v>266</v>
      </c>
      <c r="D96" s="5" t="s">
        <v>267</v>
      </c>
      <c r="E96" s="20">
        <v>9781862099234</v>
      </c>
      <c r="F96" s="15">
        <v>6.99</v>
      </c>
      <c r="G96" s="6" t="str">
        <f>IF(TRIM(Tbl_Orderform_183481214124251[TradeEdu])="TRADE",IF(Cell_tdisc="","",Cell_tdisc),IF(TRIM(Tbl_Orderform_183481214124251[TradeEdu])="EDUCATION",IF(Cell_edisc="","",Cell_edisc),""))</f>
        <v/>
      </c>
      <c r="H9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9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96" s="15" t="str">
        <f>IF(Tbl_Orderform_183481214124251[Qty]&gt;0,Tbl_Orderform_183481214124251[[#This Row],[VAT]]+Tbl_Orderform_183481214124251[[#This Row],[Net Value]],"")</f>
        <v/>
      </c>
      <c r="K96" s="15">
        <v>6.99</v>
      </c>
      <c r="L96" s="7" t="s">
        <v>15</v>
      </c>
      <c r="M96" s="7" t="s">
        <v>29</v>
      </c>
      <c r="N96" s="7">
        <v>60</v>
      </c>
    </row>
    <row r="97" spans="1:14" x14ac:dyDescent="0.45">
      <c r="A97" s="68"/>
      <c r="B97" s="4"/>
      <c r="C97" s="5" t="s">
        <v>338</v>
      </c>
      <c r="D97" s="5" t="s">
        <v>339</v>
      </c>
      <c r="E97" s="20">
        <v>9781782480921</v>
      </c>
      <c r="F97" s="15">
        <v>6.99</v>
      </c>
      <c r="G97" s="6" t="str">
        <f>IF(TRIM(Tbl_Orderform_183481214124251[TradeEdu])="TRADE",IF(Cell_tdisc="","",Cell_tdisc),IF(TRIM(Tbl_Orderform_183481214124251[TradeEdu])="EDUCATION",IF(Cell_edisc="","",Cell_edisc),""))</f>
        <v/>
      </c>
      <c r="H9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9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97" s="15" t="str">
        <f>IF(Tbl_Orderform_183481214124251[Qty]&gt;0,Tbl_Orderform_183481214124251[[#This Row],[VAT]]+Tbl_Orderform_183481214124251[[#This Row],[Net Value]],"")</f>
        <v/>
      </c>
      <c r="K97" s="15">
        <v>6.99</v>
      </c>
      <c r="L97" s="7" t="s">
        <v>15</v>
      </c>
      <c r="M97" s="7" t="s">
        <v>29</v>
      </c>
      <c r="N97" s="7">
        <v>40</v>
      </c>
    </row>
    <row r="98" spans="1:14" x14ac:dyDescent="0.45">
      <c r="A98" s="77" t="s">
        <v>178</v>
      </c>
      <c r="B98" s="4"/>
      <c r="C98" s="5" t="s">
        <v>248</v>
      </c>
      <c r="D98" s="5" t="s">
        <v>249</v>
      </c>
      <c r="E98" s="20">
        <v>9781862098350</v>
      </c>
      <c r="F98" s="15">
        <v>219.99</v>
      </c>
      <c r="G98" s="6" t="str">
        <f>IF(TRIM(Tbl_Orderform_183481214124251[TradeEdu])="TRADE",IF(Cell_tdisc="","",Cell_tdisc),IF(TRIM(Tbl_Orderform_183481214124251[TradeEdu])="EDUCATION",IF(Cell_edisc="","",Cell_edisc),""))</f>
        <v/>
      </c>
      <c r="H9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9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98" s="15" t="str">
        <f>IF(Tbl_Orderform_183481214124251[Qty]&gt;0,Tbl_Orderform_183481214124251[[#This Row],[VAT]]+Tbl_Orderform_183481214124251[[#This Row],[Net Value]],"")</f>
        <v/>
      </c>
      <c r="K98" s="15">
        <v>0</v>
      </c>
      <c r="L98" s="7" t="s">
        <v>22</v>
      </c>
      <c r="M98" s="7" t="s">
        <v>178</v>
      </c>
      <c r="N98" s="7">
        <v>1</v>
      </c>
    </row>
    <row r="99" spans="1:14" x14ac:dyDescent="0.45">
      <c r="A99" s="78"/>
      <c r="B99" s="4"/>
      <c r="C99" s="5" t="s">
        <v>250</v>
      </c>
      <c r="D99" s="5" t="s">
        <v>251</v>
      </c>
      <c r="E99" s="20">
        <v>9781862098367</v>
      </c>
      <c r="F99" s="15">
        <v>319.99</v>
      </c>
      <c r="G99" s="6" t="str">
        <f>IF(TRIM(Tbl_Orderform_183481214124251[TradeEdu])="TRADE",IF(Cell_tdisc="","",Cell_tdisc),IF(TRIM(Tbl_Orderform_183481214124251[TradeEdu])="EDUCATION",IF(Cell_edisc="","",Cell_edisc),""))</f>
        <v/>
      </c>
      <c r="H9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9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99" s="15" t="str">
        <f>IF(Tbl_Orderform_183481214124251[Qty]&gt;0,Tbl_Orderform_183481214124251[[#This Row],[VAT]]+Tbl_Orderform_183481214124251[[#This Row],[Net Value]],"")</f>
        <v/>
      </c>
      <c r="K99" s="15">
        <v>0</v>
      </c>
      <c r="L99" s="7" t="s">
        <v>22</v>
      </c>
      <c r="M99" s="7" t="s">
        <v>178</v>
      </c>
      <c r="N99" s="7">
        <v>1</v>
      </c>
    </row>
    <row r="100" spans="1:14" x14ac:dyDescent="0.45">
      <c r="A100" s="79"/>
      <c r="B100" s="4"/>
      <c r="C100" s="5" t="s">
        <v>398</v>
      </c>
      <c r="D100" s="5" t="s">
        <v>399</v>
      </c>
      <c r="E100" s="20">
        <v>9781782481904</v>
      </c>
      <c r="F100" s="15">
        <v>79.989999999999995</v>
      </c>
      <c r="G100" s="6" t="str">
        <f>IF(TRIM(Tbl_Orderform_183481214124251[TradeEdu])="TRADE",IF(Cell_tdisc="","",Cell_tdisc),IF(TRIM(Tbl_Orderform_183481214124251[TradeEdu])="EDUCATION",IF(Cell_edisc="","",Cell_edisc),""))</f>
        <v/>
      </c>
      <c r="H10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0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00" s="15" t="str">
        <f>IF(Tbl_Orderform_183481214124251[Qty]&gt;0,Tbl_Orderform_183481214124251[[#This Row],[VAT]]+Tbl_Orderform_183481214124251[[#This Row],[Net Value]],"")</f>
        <v/>
      </c>
      <c r="K100" s="15">
        <v>0</v>
      </c>
      <c r="L100" s="7" t="s">
        <v>22</v>
      </c>
      <c r="M100" s="7" t="s">
        <v>178</v>
      </c>
      <c r="N100" s="7">
        <v>1</v>
      </c>
    </row>
    <row r="101" spans="1:14" x14ac:dyDescent="0.45">
      <c r="A101" s="68" t="s">
        <v>16</v>
      </c>
      <c r="B101" s="4"/>
      <c r="C101" s="5" t="s">
        <v>127</v>
      </c>
      <c r="D101" s="5" t="s">
        <v>128</v>
      </c>
      <c r="E101" s="20">
        <v>9781862096097</v>
      </c>
      <c r="F101" s="15">
        <v>10.99</v>
      </c>
      <c r="G101" s="6" t="str">
        <f>IF(TRIM(Tbl_Orderform_183481214124251[TradeEdu])="TRADE",IF(Cell_tdisc="","",Cell_tdisc),IF(TRIM(Tbl_Orderform_183481214124251[TradeEdu])="EDUCATION",IF(Cell_edisc="","",Cell_edisc),""))</f>
        <v/>
      </c>
      <c r="H10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0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01" s="15" t="str">
        <f>IF(Tbl_Orderform_183481214124251[Qty]&gt;0,Tbl_Orderform_183481214124251[[#This Row],[VAT]]+Tbl_Orderform_183481214124251[[#This Row],[Net Value]],"")</f>
        <v/>
      </c>
      <c r="K101" s="15">
        <v>10.99</v>
      </c>
      <c r="L101" s="7" t="s">
        <v>15</v>
      </c>
      <c r="M101" s="7" t="s">
        <v>16</v>
      </c>
      <c r="N101" s="7">
        <v>50</v>
      </c>
    </row>
    <row r="102" spans="1:14" x14ac:dyDescent="0.45">
      <c r="A102" s="68"/>
      <c r="B102" s="4"/>
      <c r="C102" s="5" t="s">
        <v>13</v>
      </c>
      <c r="D102" s="5" t="s">
        <v>14</v>
      </c>
      <c r="E102" s="20">
        <v>9781862092228</v>
      </c>
      <c r="F102" s="15">
        <v>6.99</v>
      </c>
      <c r="G102" s="6" t="str">
        <f>IF(TRIM(Tbl_Orderform_183481214124251[TradeEdu])="TRADE",IF(Cell_tdisc="","",Cell_tdisc),IF(TRIM(Tbl_Orderform_183481214124251[TradeEdu])="EDUCATION",IF(Cell_edisc="","",Cell_edisc),""))</f>
        <v/>
      </c>
      <c r="H10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0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02" s="15" t="str">
        <f>IF(Tbl_Orderform_183481214124251[Qty]&gt;0,Tbl_Orderform_183481214124251[[#This Row],[VAT]]+Tbl_Orderform_183481214124251[[#This Row],[Net Value]],"")</f>
        <v/>
      </c>
      <c r="K102" s="15">
        <v>6.99</v>
      </c>
      <c r="L102" s="7" t="s">
        <v>15</v>
      </c>
      <c r="M102" s="7" t="s">
        <v>16</v>
      </c>
      <c r="N102" s="7">
        <v>50</v>
      </c>
    </row>
    <row r="103" spans="1:14" x14ac:dyDescent="0.45">
      <c r="A103" s="68"/>
      <c r="B103" s="4"/>
      <c r="C103" s="5" t="s">
        <v>224</v>
      </c>
      <c r="D103" s="5" t="s">
        <v>225</v>
      </c>
      <c r="E103" s="20">
        <v>9781862097919</v>
      </c>
      <c r="F103" s="15">
        <v>10.99</v>
      </c>
      <c r="G103" s="6" t="str">
        <f>IF(TRIM(Tbl_Orderform_183481214124251[TradeEdu])="TRADE",IF(Cell_tdisc="","",Cell_tdisc),IF(TRIM(Tbl_Orderform_183481214124251[TradeEdu])="EDUCATION",IF(Cell_edisc="","",Cell_edisc),""))</f>
        <v/>
      </c>
      <c r="H10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0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03" s="15" t="str">
        <f>IF(Tbl_Orderform_183481214124251[Qty]&gt;0,Tbl_Orderform_183481214124251[[#This Row],[VAT]]+Tbl_Orderform_183481214124251[[#This Row],[Net Value]],"")</f>
        <v/>
      </c>
      <c r="K103" s="15">
        <v>10.99</v>
      </c>
      <c r="L103" s="7" t="s">
        <v>15</v>
      </c>
      <c r="M103" s="7" t="s">
        <v>16</v>
      </c>
      <c r="N103" s="7">
        <v>40</v>
      </c>
    </row>
    <row r="104" spans="1:14" x14ac:dyDescent="0.45">
      <c r="A104" s="68"/>
      <c r="B104" s="4"/>
      <c r="C104" s="5" t="s">
        <v>222</v>
      </c>
      <c r="D104" s="5" t="s">
        <v>223</v>
      </c>
      <c r="E104" s="20">
        <v>9781862097902</v>
      </c>
      <c r="F104" s="15">
        <v>10.99</v>
      </c>
      <c r="G104" s="6" t="str">
        <f>IF(TRIM(Tbl_Orderform_183481214124251[TradeEdu])="TRADE",IF(Cell_tdisc="","",Cell_tdisc),IF(TRIM(Tbl_Orderform_183481214124251[TradeEdu])="EDUCATION",IF(Cell_edisc="","",Cell_edisc),""))</f>
        <v/>
      </c>
      <c r="H10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0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04" s="15" t="str">
        <f>IF(Tbl_Orderform_183481214124251[Qty]&gt;0,Tbl_Orderform_183481214124251[[#This Row],[VAT]]+Tbl_Orderform_183481214124251[[#This Row],[Net Value]],"")</f>
        <v/>
      </c>
      <c r="K104" s="15">
        <v>10.99</v>
      </c>
      <c r="L104" s="7" t="s">
        <v>15</v>
      </c>
      <c r="M104" s="7" t="s">
        <v>16</v>
      </c>
      <c r="N104" s="7">
        <v>50</v>
      </c>
    </row>
    <row r="105" spans="1:14" x14ac:dyDescent="0.45">
      <c r="A105" s="68"/>
      <c r="B105" s="4"/>
      <c r="C105" s="5" t="s">
        <v>220</v>
      </c>
      <c r="D105" s="5" t="s">
        <v>221</v>
      </c>
      <c r="E105" s="20">
        <v>9781862097896</v>
      </c>
      <c r="F105" s="15">
        <v>6.99</v>
      </c>
      <c r="G105" s="6" t="str">
        <f>IF(TRIM(Tbl_Orderform_183481214124251[TradeEdu])="TRADE",IF(Cell_tdisc="","",Cell_tdisc),IF(TRIM(Tbl_Orderform_183481214124251[TradeEdu])="EDUCATION",IF(Cell_edisc="","",Cell_edisc),""))</f>
        <v/>
      </c>
      <c r="H10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0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05" s="15" t="str">
        <f>IF(Tbl_Orderform_183481214124251[Qty]&gt;0,Tbl_Orderform_183481214124251[[#This Row],[VAT]]+Tbl_Orderform_183481214124251[[#This Row],[Net Value]],"")</f>
        <v/>
      </c>
      <c r="K105" s="15">
        <v>6.99</v>
      </c>
      <c r="L105" s="7" t="s">
        <v>15</v>
      </c>
      <c r="M105" s="7" t="s">
        <v>16</v>
      </c>
      <c r="N105" s="7">
        <v>50</v>
      </c>
    </row>
    <row r="106" spans="1:14" x14ac:dyDescent="0.45">
      <c r="A106" s="68"/>
      <c r="B106" s="4"/>
      <c r="C106" s="5" t="s">
        <v>218</v>
      </c>
      <c r="D106" s="5" t="s">
        <v>219</v>
      </c>
      <c r="E106" s="20">
        <v>9781862097858</v>
      </c>
      <c r="F106" s="15">
        <v>10.99</v>
      </c>
      <c r="G106" s="6" t="str">
        <f>IF(TRIM(Tbl_Orderform_183481214124251[TradeEdu])="TRADE",IF(Cell_tdisc="","",Cell_tdisc),IF(TRIM(Tbl_Orderform_183481214124251[TradeEdu])="EDUCATION",IF(Cell_edisc="","",Cell_edisc),""))</f>
        <v/>
      </c>
      <c r="H10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0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06" s="15" t="str">
        <f>IF(Tbl_Orderform_183481214124251[Qty]&gt;0,Tbl_Orderform_183481214124251[[#This Row],[VAT]]+Tbl_Orderform_183481214124251[[#This Row],[Net Value]],"")</f>
        <v/>
      </c>
      <c r="K106" s="15">
        <v>10.99</v>
      </c>
      <c r="L106" s="7" t="s">
        <v>15</v>
      </c>
      <c r="M106" s="7" t="s">
        <v>16</v>
      </c>
      <c r="N106" s="7">
        <v>27</v>
      </c>
    </row>
    <row r="107" spans="1:14" x14ac:dyDescent="0.45">
      <c r="A107" s="68"/>
      <c r="B107" s="4"/>
      <c r="C107" s="5" t="s">
        <v>216</v>
      </c>
      <c r="D107" s="5" t="s">
        <v>217</v>
      </c>
      <c r="E107" s="20">
        <v>9781862097841</v>
      </c>
      <c r="F107" s="15">
        <v>10.99</v>
      </c>
      <c r="G107" s="6" t="str">
        <f>IF(TRIM(Tbl_Orderform_183481214124251[TradeEdu])="TRADE",IF(Cell_tdisc="","",Cell_tdisc),IF(TRIM(Tbl_Orderform_183481214124251[TradeEdu])="EDUCATION",IF(Cell_edisc="","",Cell_edisc),""))</f>
        <v/>
      </c>
      <c r="H10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0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07" s="15" t="str">
        <f>IF(Tbl_Orderform_183481214124251[Qty]&gt;0,Tbl_Orderform_183481214124251[[#This Row],[VAT]]+Tbl_Orderform_183481214124251[[#This Row],[Net Value]],"")</f>
        <v/>
      </c>
      <c r="K107" s="15">
        <v>10.99</v>
      </c>
      <c r="L107" s="7" t="s">
        <v>15</v>
      </c>
      <c r="M107" s="7" t="s">
        <v>16</v>
      </c>
      <c r="N107" s="7">
        <v>50</v>
      </c>
    </row>
    <row r="108" spans="1:14" x14ac:dyDescent="0.45">
      <c r="A108" s="68"/>
      <c r="B108" s="4"/>
      <c r="C108" s="5" t="s">
        <v>214</v>
      </c>
      <c r="D108" s="5" t="s">
        <v>215</v>
      </c>
      <c r="E108" s="20">
        <v>9781862097834</v>
      </c>
      <c r="F108" s="15">
        <v>6.99</v>
      </c>
      <c r="G108" s="6" t="str">
        <f>IF(TRIM(Tbl_Orderform_183481214124251[TradeEdu])="TRADE",IF(Cell_tdisc="","",Cell_tdisc),IF(TRIM(Tbl_Orderform_183481214124251[TradeEdu])="EDUCATION",IF(Cell_edisc="","",Cell_edisc),""))</f>
        <v/>
      </c>
      <c r="H10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0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08" s="15" t="str">
        <f>IF(Tbl_Orderform_183481214124251[Qty]&gt;0,Tbl_Orderform_183481214124251[[#This Row],[VAT]]+Tbl_Orderform_183481214124251[[#This Row],[Net Value]],"")</f>
        <v/>
      </c>
      <c r="K108" s="15">
        <v>6.99</v>
      </c>
      <c r="L108" s="7" t="s">
        <v>15</v>
      </c>
      <c r="M108" s="7" t="s">
        <v>16</v>
      </c>
      <c r="N108" s="7">
        <v>50</v>
      </c>
    </row>
    <row r="109" spans="1:14" x14ac:dyDescent="0.45">
      <c r="A109" s="68"/>
      <c r="B109" s="4"/>
      <c r="C109" s="5" t="s">
        <v>268</v>
      </c>
      <c r="D109" s="5" t="s">
        <v>269</v>
      </c>
      <c r="E109" s="20">
        <v>9781862099326</v>
      </c>
      <c r="F109" s="15">
        <v>6.99</v>
      </c>
      <c r="G109" s="6" t="str">
        <f>IF(TRIM(Tbl_Orderform_183481214124251[TradeEdu])="TRADE",IF(Cell_tdisc="","",Cell_tdisc),IF(TRIM(Tbl_Orderform_183481214124251[TradeEdu])="EDUCATION",IF(Cell_edisc="","",Cell_edisc),""))</f>
        <v/>
      </c>
      <c r="H10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0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09" s="15" t="str">
        <f>IF(Tbl_Orderform_183481214124251[Qty]&gt;0,Tbl_Orderform_183481214124251[[#This Row],[VAT]]+Tbl_Orderform_183481214124251[[#This Row],[Net Value]],"")</f>
        <v/>
      </c>
      <c r="K109" s="15">
        <v>6.99</v>
      </c>
      <c r="L109" s="7" t="s">
        <v>15</v>
      </c>
      <c r="M109" s="7" t="s">
        <v>16</v>
      </c>
      <c r="N109" s="7">
        <v>50</v>
      </c>
    </row>
    <row r="110" spans="1:14" x14ac:dyDescent="0.45">
      <c r="A110" s="68"/>
      <c r="B110" s="4"/>
      <c r="C110" s="5" t="s">
        <v>62</v>
      </c>
      <c r="D110" s="5" t="s">
        <v>63</v>
      </c>
      <c r="E110" s="20">
        <v>9781862092426</v>
      </c>
      <c r="F110" s="15">
        <v>5.99</v>
      </c>
      <c r="G110" s="6" t="str">
        <f>IF(TRIM(Tbl_Orderform_183481214124251[TradeEdu])="TRADE",IF(Cell_tdisc="","",Cell_tdisc),IF(TRIM(Tbl_Orderform_183481214124251[TradeEdu])="EDUCATION",IF(Cell_edisc="","",Cell_edisc),""))</f>
        <v/>
      </c>
      <c r="H11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1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10" s="15" t="str">
        <f>IF(Tbl_Orderform_183481214124251[Qty]&gt;0,Tbl_Orderform_183481214124251[[#This Row],[VAT]]+Tbl_Orderform_183481214124251[[#This Row],[Net Value]],"")</f>
        <v/>
      </c>
      <c r="K110" s="15">
        <v>5.99</v>
      </c>
      <c r="L110" s="7" t="s">
        <v>15</v>
      </c>
      <c r="M110" s="7" t="s">
        <v>16</v>
      </c>
      <c r="N110" s="7">
        <v>90</v>
      </c>
    </row>
    <row r="111" spans="1:14" x14ac:dyDescent="0.45">
      <c r="A111" s="68"/>
      <c r="B111" s="4"/>
      <c r="C111" s="5" t="s">
        <v>66</v>
      </c>
      <c r="D111" s="5" t="s">
        <v>67</v>
      </c>
      <c r="E111" s="20">
        <v>9781862092464</v>
      </c>
      <c r="F111" s="15">
        <v>5.99</v>
      </c>
      <c r="G111" s="6" t="str">
        <f>IF(TRIM(Tbl_Orderform_183481214124251[TradeEdu])="TRADE",IF(Cell_tdisc="","",Cell_tdisc),IF(TRIM(Tbl_Orderform_183481214124251[TradeEdu])="EDUCATION",IF(Cell_edisc="","",Cell_edisc),""))</f>
        <v/>
      </c>
      <c r="H11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1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11" s="15" t="str">
        <f>IF(Tbl_Orderform_183481214124251[Qty]&gt;0,Tbl_Orderform_183481214124251[[#This Row],[VAT]]+Tbl_Orderform_183481214124251[[#This Row],[Net Value]],"")</f>
        <v/>
      </c>
      <c r="K111" s="15">
        <v>5.99</v>
      </c>
      <c r="L111" s="7" t="s">
        <v>15</v>
      </c>
      <c r="M111" s="7" t="s">
        <v>16</v>
      </c>
      <c r="N111" s="7">
        <v>90</v>
      </c>
    </row>
    <row r="112" spans="1:14" x14ac:dyDescent="0.45">
      <c r="A112" s="68"/>
      <c r="B112" s="4"/>
      <c r="C112" s="5" t="s">
        <v>114</v>
      </c>
      <c r="D112" s="5" t="s">
        <v>115</v>
      </c>
      <c r="E112" s="20">
        <v>9781862093546</v>
      </c>
      <c r="F112" s="15">
        <v>6.99</v>
      </c>
      <c r="G112" s="6" t="str">
        <f>IF(TRIM(Tbl_Orderform_183481214124251[TradeEdu])="TRADE",IF(Cell_tdisc="","",Cell_tdisc),IF(TRIM(Tbl_Orderform_183481214124251[TradeEdu])="EDUCATION",IF(Cell_edisc="","",Cell_edisc),""))</f>
        <v/>
      </c>
      <c r="H11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1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12" s="15" t="str">
        <f>IF(Tbl_Orderform_183481214124251[Qty]&gt;0,Tbl_Orderform_183481214124251[[#This Row],[VAT]]+Tbl_Orderform_183481214124251[[#This Row],[Net Value]],"")</f>
        <v/>
      </c>
      <c r="K112" s="15">
        <v>6.99</v>
      </c>
      <c r="L112" s="7" t="s">
        <v>15</v>
      </c>
      <c r="M112" s="7" t="s">
        <v>16</v>
      </c>
      <c r="N112" s="7">
        <v>48</v>
      </c>
    </row>
    <row r="113" spans="1:14" x14ac:dyDescent="0.45">
      <c r="A113" s="68"/>
      <c r="B113" s="4"/>
      <c r="C113" s="5" t="s">
        <v>96</v>
      </c>
      <c r="D113" s="5" t="s">
        <v>97</v>
      </c>
      <c r="E113" s="20">
        <v>9781862092891</v>
      </c>
      <c r="F113" s="15">
        <v>6.99</v>
      </c>
      <c r="G113" s="6" t="str">
        <f>IF(TRIM(Tbl_Orderform_183481214124251[TradeEdu])="TRADE",IF(Cell_tdisc="","",Cell_tdisc),IF(TRIM(Tbl_Orderform_183481214124251[TradeEdu])="EDUCATION",IF(Cell_edisc="","",Cell_edisc),""))</f>
        <v/>
      </c>
      <c r="H11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1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13" s="15" t="str">
        <f>IF(Tbl_Orderform_183481214124251[Qty]&gt;0,Tbl_Orderform_183481214124251[[#This Row],[VAT]]+Tbl_Orderform_183481214124251[[#This Row],[Net Value]],"")</f>
        <v/>
      </c>
      <c r="K113" s="15">
        <v>6.99</v>
      </c>
      <c r="L113" s="7" t="s">
        <v>15</v>
      </c>
      <c r="M113" s="7" t="s">
        <v>16</v>
      </c>
      <c r="N113" s="7">
        <v>80</v>
      </c>
    </row>
    <row r="114" spans="1:14" x14ac:dyDescent="0.45">
      <c r="A114" s="68"/>
      <c r="B114" s="4"/>
      <c r="C114" s="5" t="s">
        <v>64</v>
      </c>
      <c r="D114" s="5" t="s">
        <v>65</v>
      </c>
      <c r="E114" s="20">
        <v>9781862092440</v>
      </c>
      <c r="F114" s="15">
        <v>5.99</v>
      </c>
      <c r="G114" s="6" t="str">
        <f>IF(TRIM(Tbl_Orderform_183481214124251[TradeEdu])="TRADE",IF(Cell_tdisc="","",Cell_tdisc),IF(TRIM(Tbl_Orderform_183481214124251[TradeEdu])="EDUCATION",IF(Cell_edisc="","",Cell_edisc),""))</f>
        <v/>
      </c>
      <c r="H11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1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14" s="15" t="str">
        <f>IF(Tbl_Orderform_183481214124251[Qty]&gt;0,Tbl_Orderform_183481214124251[[#This Row],[VAT]]+Tbl_Orderform_183481214124251[[#This Row],[Net Value]],"")</f>
        <v/>
      </c>
      <c r="K114" s="15">
        <v>5.99</v>
      </c>
      <c r="L114" s="7" t="s">
        <v>15</v>
      </c>
      <c r="M114" s="7" t="s">
        <v>16</v>
      </c>
      <c r="N114" s="7">
        <v>60</v>
      </c>
    </row>
    <row r="115" spans="1:14" x14ac:dyDescent="0.45">
      <c r="A115" s="68"/>
      <c r="B115" s="4"/>
      <c r="C115" s="5" t="s">
        <v>278</v>
      </c>
      <c r="D115" s="5" t="s">
        <v>279</v>
      </c>
      <c r="E115" s="20">
        <v>9781862099388</v>
      </c>
      <c r="F115" s="15">
        <v>6.99</v>
      </c>
      <c r="G115" s="6" t="str">
        <f>IF(TRIM(Tbl_Orderform_183481214124251[TradeEdu])="TRADE",IF(Cell_tdisc="","",Cell_tdisc),IF(TRIM(Tbl_Orderform_183481214124251[TradeEdu])="EDUCATION",IF(Cell_edisc="","",Cell_edisc),""))</f>
        <v/>
      </c>
      <c r="H11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1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15" s="15" t="str">
        <f>IF(Tbl_Orderform_183481214124251[Qty]&gt;0,Tbl_Orderform_183481214124251[[#This Row],[VAT]]+Tbl_Orderform_183481214124251[[#This Row],[Net Value]],"")</f>
        <v/>
      </c>
      <c r="K115" s="15">
        <v>6.99</v>
      </c>
      <c r="L115" s="7" t="s">
        <v>15</v>
      </c>
      <c r="M115" s="7" t="s">
        <v>16</v>
      </c>
      <c r="N115" s="7">
        <v>60</v>
      </c>
    </row>
    <row r="116" spans="1:14" x14ac:dyDescent="0.45">
      <c r="A116" s="68"/>
      <c r="B116" s="4"/>
      <c r="C116" s="5" t="s">
        <v>334</v>
      </c>
      <c r="D116" s="5" t="s">
        <v>335</v>
      </c>
      <c r="E116" s="20">
        <v>9781782480907</v>
      </c>
      <c r="F116" s="15">
        <v>7.99</v>
      </c>
      <c r="G116" s="6" t="str">
        <f>IF(TRIM(Tbl_Orderform_183481214124251[TradeEdu])="TRADE",IF(Cell_tdisc="","",Cell_tdisc),IF(TRIM(Tbl_Orderform_183481214124251[TradeEdu])="EDUCATION",IF(Cell_edisc="","",Cell_edisc),""))</f>
        <v/>
      </c>
      <c r="H11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1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16" s="15" t="str">
        <f>IF(Tbl_Orderform_183481214124251[Qty]&gt;0,Tbl_Orderform_183481214124251[[#This Row],[VAT]]+Tbl_Orderform_183481214124251[[#This Row],[Net Value]],"")</f>
        <v/>
      </c>
      <c r="K116" s="15">
        <v>7.99</v>
      </c>
      <c r="L116" s="7" t="s">
        <v>15</v>
      </c>
      <c r="M116" s="7" t="s">
        <v>16</v>
      </c>
      <c r="N116" s="7">
        <v>60</v>
      </c>
    </row>
    <row r="117" spans="1:14" x14ac:dyDescent="0.45">
      <c r="A117" s="68"/>
      <c r="B117" s="4"/>
      <c r="C117" s="5" t="s">
        <v>304</v>
      </c>
      <c r="D117" s="5" t="s">
        <v>305</v>
      </c>
      <c r="E117" s="20">
        <v>9781862099760</v>
      </c>
      <c r="F117" s="15">
        <v>7.99</v>
      </c>
      <c r="G117" s="6" t="str">
        <f>IF(TRIM(Tbl_Orderform_183481214124251[TradeEdu])="TRADE",IF(Cell_tdisc="","",Cell_tdisc),IF(TRIM(Tbl_Orderform_183481214124251[TradeEdu])="EDUCATION",IF(Cell_edisc="","",Cell_edisc),""))</f>
        <v/>
      </c>
      <c r="H11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1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17" s="15" t="str">
        <f>IF(Tbl_Orderform_183481214124251[Qty]&gt;0,Tbl_Orderform_183481214124251[[#This Row],[VAT]]+Tbl_Orderform_183481214124251[[#This Row],[Net Value]],"")</f>
        <v/>
      </c>
      <c r="K117" s="15">
        <v>7.99</v>
      </c>
      <c r="L117" s="7" t="s">
        <v>15</v>
      </c>
      <c r="M117" s="7" t="s">
        <v>16</v>
      </c>
      <c r="N117" s="7">
        <v>50</v>
      </c>
    </row>
    <row r="118" spans="1:14" x14ac:dyDescent="0.45">
      <c r="A118" s="68"/>
      <c r="B118" s="4"/>
      <c r="C118" s="5" t="s">
        <v>98</v>
      </c>
      <c r="D118" s="5" t="s">
        <v>99</v>
      </c>
      <c r="E118" s="20">
        <v>9781862092907</v>
      </c>
      <c r="F118" s="15">
        <v>5.99</v>
      </c>
      <c r="G118" s="6" t="str">
        <f>IF(TRIM(Tbl_Orderform_183481214124251[TradeEdu])="TRADE",IF(Cell_tdisc="","",Cell_tdisc),IF(TRIM(Tbl_Orderform_183481214124251[TradeEdu])="EDUCATION",IF(Cell_edisc="","",Cell_edisc),""))</f>
        <v/>
      </c>
      <c r="H11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1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18" s="15" t="str">
        <f>IF(Tbl_Orderform_183481214124251[Qty]&gt;0,Tbl_Orderform_183481214124251[[#This Row],[VAT]]+Tbl_Orderform_183481214124251[[#This Row],[Net Value]],"")</f>
        <v/>
      </c>
      <c r="K118" s="15">
        <v>5.99</v>
      </c>
      <c r="L118" s="7" t="s">
        <v>15</v>
      </c>
      <c r="M118" s="7" t="s">
        <v>16</v>
      </c>
      <c r="N118" s="7">
        <v>88</v>
      </c>
    </row>
    <row r="119" spans="1:14" x14ac:dyDescent="0.45">
      <c r="A119" s="68" t="s">
        <v>509</v>
      </c>
      <c r="B119" s="4"/>
      <c r="C119" s="5" t="s">
        <v>236</v>
      </c>
      <c r="D119" s="5" t="s">
        <v>237</v>
      </c>
      <c r="E119" s="20">
        <v>9781862098183</v>
      </c>
      <c r="F119" s="15">
        <v>8.99</v>
      </c>
      <c r="G119" s="6" t="str">
        <f>IF(TRIM(Tbl_Orderform_183481214124251[TradeEdu])="TRADE",IF(Cell_tdisc="","",Cell_tdisc),IF(TRIM(Tbl_Orderform_183481214124251[TradeEdu])="EDUCATION",IF(Cell_edisc="","",Cell_edisc),""))</f>
        <v/>
      </c>
      <c r="H11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1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19" s="15" t="str">
        <f>IF(Tbl_Orderform_183481214124251[Qty]&gt;0,Tbl_Orderform_183481214124251[[#This Row],[VAT]]+Tbl_Orderform_183481214124251[[#This Row],[Net Value]],"")</f>
        <v/>
      </c>
      <c r="K119" s="15">
        <v>10.79</v>
      </c>
      <c r="L119" s="7" t="s">
        <v>22</v>
      </c>
      <c r="M119" s="7" t="s">
        <v>19</v>
      </c>
      <c r="N119" s="7">
        <v>100</v>
      </c>
    </row>
    <row r="120" spans="1:14" x14ac:dyDescent="0.45">
      <c r="A120" s="68"/>
      <c r="B120" s="4"/>
      <c r="C120" s="5" t="s">
        <v>121</v>
      </c>
      <c r="D120" s="5" t="s">
        <v>122</v>
      </c>
      <c r="E120" s="20">
        <v>9781862093973</v>
      </c>
      <c r="F120" s="15">
        <v>8.99</v>
      </c>
      <c r="G120" s="6" t="str">
        <f>IF(TRIM(Tbl_Orderform_183481214124251[TradeEdu])="TRADE",IF(Cell_tdisc="","",Cell_tdisc),IF(TRIM(Tbl_Orderform_183481214124251[TradeEdu])="EDUCATION",IF(Cell_edisc="","",Cell_edisc),""))</f>
        <v/>
      </c>
      <c r="H12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2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20" s="15" t="str">
        <f>IF(Tbl_Orderform_183481214124251[Qty]&gt;0,Tbl_Orderform_183481214124251[[#This Row],[VAT]]+Tbl_Orderform_183481214124251[[#This Row],[Net Value]],"")</f>
        <v/>
      </c>
      <c r="K120" s="15">
        <v>10.79</v>
      </c>
      <c r="L120" s="7" t="s">
        <v>22</v>
      </c>
      <c r="M120" s="7" t="s">
        <v>19</v>
      </c>
      <c r="N120" s="7">
        <v>120</v>
      </c>
    </row>
    <row r="121" spans="1:14" x14ac:dyDescent="0.45">
      <c r="A121" s="68"/>
      <c r="B121" s="4"/>
      <c r="C121" s="5" t="s">
        <v>17</v>
      </c>
      <c r="D121" s="5" t="s">
        <v>18</v>
      </c>
      <c r="E121" s="20">
        <v>9781862092235</v>
      </c>
      <c r="F121" s="15">
        <v>6.66</v>
      </c>
      <c r="G121" s="6" t="str">
        <f>IF(TRIM(Tbl_Orderform_183481214124251[TradeEdu])="TRADE",IF(Cell_tdisc="","",Cell_tdisc),IF(TRIM(Tbl_Orderform_183481214124251[TradeEdu])="EDUCATION",IF(Cell_edisc="","",Cell_edisc),""))</f>
        <v/>
      </c>
      <c r="H12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2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21" s="15" t="str">
        <f>IF(Tbl_Orderform_183481214124251[Qty]&gt;0,Tbl_Orderform_183481214124251[[#This Row],[VAT]]+Tbl_Orderform_183481214124251[[#This Row],[Net Value]],"")</f>
        <v/>
      </c>
      <c r="K121" s="15">
        <v>7.99</v>
      </c>
      <c r="L121" s="7" t="s">
        <v>15</v>
      </c>
      <c r="M121" s="7" t="s">
        <v>19</v>
      </c>
      <c r="N121" s="7">
        <v>50</v>
      </c>
    </row>
    <row r="122" spans="1:14" x14ac:dyDescent="0.45">
      <c r="A122" s="68"/>
      <c r="B122" s="4"/>
      <c r="C122" s="5" t="s">
        <v>270</v>
      </c>
      <c r="D122" s="5" t="s">
        <v>271</v>
      </c>
      <c r="E122" s="20">
        <v>9781862099333</v>
      </c>
      <c r="F122" s="15">
        <v>13.99</v>
      </c>
      <c r="G122" s="6" t="str">
        <f>IF(TRIM(Tbl_Orderform_183481214124251[TradeEdu])="TRADE",IF(Cell_tdisc="","",Cell_tdisc),IF(TRIM(Tbl_Orderform_183481214124251[TradeEdu])="EDUCATION",IF(Cell_edisc="","",Cell_edisc),""))</f>
        <v/>
      </c>
      <c r="H12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2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22" s="15" t="str">
        <f>IF(Tbl_Orderform_183481214124251[Qty]&gt;0,Tbl_Orderform_183481214124251[[#This Row],[VAT]]+Tbl_Orderform_183481214124251[[#This Row],[Net Value]],"")</f>
        <v/>
      </c>
      <c r="K122" s="15">
        <v>16.79</v>
      </c>
      <c r="L122" s="7" t="s">
        <v>22</v>
      </c>
      <c r="M122" s="7" t="s">
        <v>19</v>
      </c>
      <c r="N122" s="7">
        <v>60</v>
      </c>
    </row>
    <row r="123" spans="1:14" x14ac:dyDescent="0.45">
      <c r="A123" s="68"/>
      <c r="B123" s="4"/>
      <c r="C123" s="5" t="s">
        <v>234</v>
      </c>
      <c r="D123" s="5" t="s">
        <v>235</v>
      </c>
      <c r="E123" s="20">
        <v>9781862098145</v>
      </c>
      <c r="F123" s="15">
        <v>16.989999999999998</v>
      </c>
      <c r="G123" s="6" t="str">
        <f>IF(TRIM(Tbl_Orderform_183481214124251[TradeEdu])="TRADE",IF(Cell_tdisc="","",Cell_tdisc),IF(TRIM(Tbl_Orderform_183481214124251[TradeEdu])="EDUCATION",IF(Cell_edisc="","",Cell_edisc),""))</f>
        <v/>
      </c>
      <c r="H12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2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23" s="15" t="str">
        <f>IF(Tbl_Orderform_183481214124251[Qty]&gt;0,Tbl_Orderform_183481214124251[[#This Row],[VAT]]+Tbl_Orderform_183481214124251[[#This Row],[Net Value]],"")</f>
        <v/>
      </c>
      <c r="K123" s="15">
        <v>20.39</v>
      </c>
      <c r="L123" s="7" t="s">
        <v>22</v>
      </c>
      <c r="M123" s="7" t="s">
        <v>19</v>
      </c>
      <c r="N123" s="7">
        <v>60</v>
      </c>
    </row>
    <row r="124" spans="1:14" x14ac:dyDescent="0.45">
      <c r="A124" s="68"/>
      <c r="B124" s="4"/>
      <c r="C124" s="5" t="s">
        <v>413</v>
      </c>
      <c r="D124" s="5" t="s">
        <v>414</v>
      </c>
      <c r="E124" s="20">
        <v>9781782482215</v>
      </c>
      <c r="F124" s="15">
        <v>16.989999999999998</v>
      </c>
      <c r="G124" s="6" t="str">
        <f>IF(TRIM(Tbl_Orderform_183481214124251[TradeEdu])="TRADE",IF(Cell_tdisc="","",Cell_tdisc),IF(TRIM(Tbl_Orderform_183481214124251[TradeEdu])="EDUCATION",IF(Cell_edisc="","",Cell_edisc),""))</f>
        <v/>
      </c>
      <c r="H12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2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24" s="15" t="str">
        <f>IF(Tbl_Orderform_183481214124251[Qty]&gt;0,Tbl_Orderform_183481214124251[[#This Row],[VAT]]+Tbl_Orderform_183481214124251[[#This Row],[Net Value]],"")</f>
        <v/>
      </c>
      <c r="K124" s="15">
        <v>20.39</v>
      </c>
      <c r="L124" s="7" t="s">
        <v>22</v>
      </c>
      <c r="M124" s="7" t="s">
        <v>19</v>
      </c>
      <c r="N124" s="7">
        <v>75</v>
      </c>
    </row>
    <row r="125" spans="1:14" x14ac:dyDescent="0.45">
      <c r="A125" s="68"/>
      <c r="B125" s="4"/>
      <c r="C125" s="5" t="s">
        <v>90</v>
      </c>
      <c r="D125" s="5" t="s">
        <v>91</v>
      </c>
      <c r="E125" s="20">
        <v>9781862092822</v>
      </c>
      <c r="F125" s="15">
        <v>16.989999999999998</v>
      </c>
      <c r="G125" s="6" t="str">
        <f>IF(TRIM(Tbl_Orderform_183481214124251[TradeEdu])="TRADE",IF(Cell_tdisc="","",Cell_tdisc),IF(TRIM(Tbl_Orderform_183481214124251[TradeEdu])="EDUCATION",IF(Cell_edisc="","",Cell_edisc),""))</f>
        <v/>
      </c>
      <c r="H12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2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25" s="15" t="str">
        <f>IF(Tbl_Orderform_183481214124251[Qty]&gt;0,Tbl_Orderform_183481214124251[[#This Row],[VAT]]+Tbl_Orderform_183481214124251[[#This Row],[Net Value]],"")</f>
        <v/>
      </c>
      <c r="K125" s="15">
        <v>20.39</v>
      </c>
      <c r="L125" s="7" t="s">
        <v>22</v>
      </c>
      <c r="M125" s="7" t="s">
        <v>19</v>
      </c>
      <c r="N125" s="7">
        <v>50</v>
      </c>
    </row>
    <row r="126" spans="1:14" x14ac:dyDescent="0.45">
      <c r="A126" s="68" t="s">
        <v>169</v>
      </c>
      <c r="B126" s="4"/>
      <c r="C126" s="5" t="s">
        <v>167</v>
      </c>
      <c r="D126" s="5" t="s">
        <v>168</v>
      </c>
      <c r="E126" s="20">
        <v>9781862097247</v>
      </c>
      <c r="F126" s="15">
        <v>6.99</v>
      </c>
      <c r="G126" s="6" t="str">
        <f>IF(TRIM(Tbl_Orderform_183481214124251[TradeEdu])="TRADE",IF(Cell_tdisc="","",Cell_tdisc),IF(TRIM(Tbl_Orderform_183481214124251[TradeEdu])="EDUCATION",IF(Cell_edisc="","",Cell_edisc),""))</f>
        <v/>
      </c>
      <c r="H12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2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26" s="15" t="str">
        <f>IF(Tbl_Orderform_183481214124251[Qty]&gt;0,Tbl_Orderform_183481214124251[[#This Row],[VAT]]+Tbl_Orderform_183481214124251[[#This Row],[Net Value]],"")</f>
        <v/>
      </c>
      <c r="K126" s="15">
        <v>6.99</v>
      </c>
      <c r="L126" s="7" t="s">
        <v>15</v>
      </c>
      <c r="M126" s="7" t="s">
        <v>169</v>
      </c>
      <c r="N126" s="7">
        <v>120</v>
      </c>
    </row>
    <row r="127" spans="1:14" x14ac:dyDescent="0.45">
      <c r="A127" s="68"/>
      <c r="B127" s="4"/>
      <c r="C127" s="5" t="s">
        <v>170</v>
      </c>
      <c r="D127" s="5" t="s">
        <v>171</v>
      </c>
      <c r="E127" s="20">
        <v>9781862097254</v>
      </c>
      <c r="F127" s="15">
        <v>6.99</v>
      </c>
      <c r="G127" s="6" t="str">
        <f>IF(TRIM(Tbl_Orderform_183481214124251[TradeEdu])="TRADE",IF(Cell_tdisc="","",Cell_tdisc),IF(TRIM(Tbl_Orderform_183481214124251[TradeEdu])="EDUCATION",IF(Cell_edisc="","",Cell_edisc),""))</f>
        <v/>
      </c>
      <c r="H12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2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27" s="15" t="str">
        <f>IF(Tbl_Orderform_183481214124251[Qty]&gt;0,Tbl_Orderform_183481214124251[[#This Row],[VAT]]+Tbl_Orderform_183481214124251[[#This Row],[Net Value]],"")</f>
        <v/>
      </c>
      <c r="K127" s="15">
        <v>6.99</v>
      </c>
      <c r="L127" s="7" t="s">
        <v>15</v>
      </c>
      <c r="M127" s="7" t="s">
        <v>169</v>
      </c>
      <c r="N127" s="7">
        <v>120</v>
      </c>
    </row>
    <row r="128" spans="1:14" x14ac:dyDescent="0.45">
      <c r="A128" s="68"/>
      <c r="B128" s="4"/>
      <c r="C128" s="5" t="s">
        <v>172</v>
      </c>
      <c r="D128" s="5" t="s">
        <v>173</v>
      </c>
      <c r="E128" s="20">
        <v>9781862097261</v>
      </c>
      <c r="F128" s="15">
        <v>6.99</v>
      </c>
      <c r="G128" s="6" t="str">
        <f>IF(TRIM(Tbl_Orderform_183481214124251[TradeEdu])="TRADE",IF(Cell_tdisc="","",Cell_tdisc),IF(TRIM(Tbl_Orderform_183481214124251[TradeEdu])="EDUCATION",IF(Cell_edisc="","",Cell_edisc),""))</f>
        <v/>
      </c>
      <c r="H12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2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28" s="15" t="str">
        <f>IF(Tbl_Orderform_183481214124251[Qty]&gt;0,Tbl_Orderform_183481214124251[[#This Row],[VAT]]+Tbl_Orderform_183481214124251[[#This Row],[Net Value]],"")</f>
        <v/>
      </c>
      <c r="K128" s="15">
        <v>6.99</v>
      </c>
      <c r="L128" s="7" t="s">
        <v>15</v>
      </c>
      <c r="M128" s="7" t="s">
        <v>169</v>
      </c>
      <c r="N128" s="7">
        <v>100</v>
      </c>
    </row>
    <row r="129" spans="1:14" x14ac:dyDescent="0.45">
      <c r="A129" s="68"/>
      <c r="B129" s="4"/>
      <c r="C129" s="5" t="s">
        <v>174</v>
      </c>
      <c r="D129" s="5" t="s">
        <v>175</v>
      </c>
      <c r="E129" s="20">
        <v>9781862097391</v>
      </c>
      <c r="F129" s="15">
        <v>6.99</v>
      </c>
      <c r="G129" s="6" t="str">
        <f>IF(TRIM(Tbl_Orderform_183481214124251[TradeEdu])="TRADE",IF(Cell_tdisc="","",Cell_tdisc),IF(TRIM(Tbl_Orderform_183481214124251[TradeEdu])="EDUCATION",IF(Cell_edisc="","",Cell_edisc),""))</f>
        <v/>
      </c>
      <c r="H12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2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29" s="15" t="str">
        <f>IF(Tbl_Orderform_183481214124251[Qty]&gt;0,Tbl_Orderform_183481214124251[[#This Row],[VAT]]+Tbl_Orderform_183481214124251[[#This Row],[Net Value]],"")</f>
        <v/>
      </c>
      <c r="K129" s="15">
        <v>6.99</v>
      </c>
      <c r="L129" s="7" t="s">
        <v>15</v>
      </c>
      <c r="M129" s="7" t="s">
        <v>169</v>
      </c>
      <c r="N129" s="7">
        <v>100</v>
      </c>
    </row>
    <row r="130" spans="1:14" x14ac:dyDescent="0.45">
      <c r="A130" s="68"/>
      <c r="B130" s="4"/>
      <c r="C130" s="5" t="s">
        <v>254</v>
      </c>
      <c r="D130" s="5" t="s">
        <v>255</v>
      </c>
      <c r="E130" s="20">
        <v>9781862098619</v>
      </c>
      <c r="F130" s="15">
        <v>49.99</v>
      </c>
      <c r="G130" s="6" t="str">
        <f>IF(TRIM(Tbl_Orderform_183481214124251[TradeEdu])="TRADE",IF(Cell_tdisc="","",Cell_tdisc),IF(TRIM(Tbl_Orderform_183481214124251[TradeEdu])="EDUCATION",IF(Cell_edisc="","",Cell_edisc),""))</f>
        <v/>
      </c>
      <c r="H13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3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30" s="15" t="str">
        <f>IF(Tbl_Orderform_183481214124251[Qty]&gt;0,Tbl_Orderform_183481214124251[[#This Row],[VAT]]+Tbl_Orderform_183481214124251[[#This Row],[Net Value]],"")</f>
        <v/>
      </c>
      <c r="K130" s="15">
        <v>49.99</v>
      </c>
      <c r="L130" s="7" t="s">
        <v>22</v>
      </c>
      <c r="M130" s="7" t="s">
        <v>169</v>
      </c>
      <c r="N130" s="7">
        <v>8</v>
      </c>
    </row>
    <row r="131" spans="1:14" x14ac:dyDescent="0.45">
      <c r="A131" s="68"/>
      <c r="B131" s="4"/>
      <c r="C131" s="5" t="s">
        <v>272</v>
      </c>
      <c r="D131" s="5" t="s">
        <v>273</v>
      </c>
      <c r="E131" s="20">
        <v>9781862099357</v>
      </c>
      <c r="F131" s="15">
        <v>14.99</v>
      </c>
      <c r="G131" s="6" t="str">
        <f>IF(TRIM(Tbl_Orderform_183481214124251[TradeEdu])="TRADE",IF(Cell_tdisc="","",Cell_tdisc),IF(TRIM(Tbl_Orderform_183481214124251[TradeEdu])="EDUCATION",IF(Cell_edisc="","",Cell_edisc),""))</f>
        <v/>
      </c>
      <c r="H13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3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31" s="15" t="str">
        <f>IF(Tbl_Orderform_183481214124251[Qty]&gt;0,Tbl_Orderform_183481214124251[[#This Row],[VAT]]+Tbl_Orderform_183481214124251[[#This Row],[Net Value]],"")</f>
        <v/>
      </c>
      <c r="K131" s="15">
        <v>14.99</v>
      </c>
      <c r="L131" s="7" t="s">
        <v>22</v>
      </c>
      <c r="M131" s="7" t="s">
        <v>169</v>
      </c>
      <c r="N131" s="7">
        <v>28</v>
      </c>
    </row>
    <row r="132" spans="1:14" x14ac:dyDescent="0.45">
      <c r="A132" s="68"/>
      <c r="B132" s="4"/>
      <c r="C132" s="5" t="s">
        <v>274</v>
      </c>
      <c r="D132" s="5" t="s">
        <v>275</v>
      </c>
      <c r="E132" s="20">
        <v>9781862099364</v>
      </c>
      <c r="F132" s="15">
        <v>14.99</v>
      </c>
      <c r="G132" s="6" t="str">
        <f>IF(TRIM(Tbl_Orderform_183481214124251[TradeEdu])="TRADE",IF(Cell_tdisc="","",Cell_tdisc),IF(TRIM(Tbl_Orderform_183481214124251[TradeEdu])="EDUCATION",IF(Cell_edisc="","",Cell_edisc),""))</f>
        <v/>
      </c>
      <c r="H13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3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32" s="15" t="str">
        <f>IF(Tbl_Orderform_183481214124251[Qty]&gt;0,Tbl_Orderform_183481214124251[[#This Row],[VAT]]+Tbl_Orderform_183481214124251[[#This Row],[Net Value]],"")</f>
        <v/>
      </c>
      <c r="K132" s="15">
        <v>14.99</v>
      </c>
      <c r="L132" s="7" t="s">
        <v>22</v>
      </c>
      <c r="M132" s="7" t="s">
        <v>169</v>
      </c>
      <c r="N132" s="7">
        <v>24</v>
      </c>
    </row>
    <row r="133" spans="1:14" x14ac:dyDescent="0.45">
      <c r="A133" s="68"/>
      <c r="B133" s="4"/>
      <c r="C133" s="5" t="s">
        <v>276</v>
      </c>
      <c r="D133" s="5" t="s">
        <v>277</v>
      </c>
      <c r="E133" s="20">
        <v>9781862099371</v>
      </c>
      <c r="F133" s="15">
        <v>14.99</v>
      </c>
      <c r="G133" s="6" t="str">
        <f>IF(TRIM(Tbl_Orderform_183481214124251[TradeEdu])="TRADE",IF(Cell_tdisc="","",Cell_tdisc),IF(TRIM(Tbl_Orderform_183481214124251[TradeEdu])="EDUCATION",IF(Cell_edisc="","",Cell_edisc),""))</f>
        <v/>
      </c>
      <c r="H13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3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33" s="15" t="str">
        <f>IF(Tbl_Orderform_183481214124251[Qty]&gt;0,Tbl_Orderform_183481214124251[[#This Row],[VAT]]+Tbl_Orderform_183481214124251[[#This Row],[Net Value]],"")</f>
        <v/>
      </c>
      <c r="K133" s="15">
        <v>14.99</v>
      </c>
      <c r="L133" s="7" t="s">
        <v>22</v>
      </c>
      <c r="M133" s="7" t="s">
        <v>169</v>
      </c>
      <c r="N133" s="7">
        <v>24</v>
      </c>
    </row>
    <row r="134" spans="1:14" x14ac:dyDescent="0.45">
      <c r="A134" s="68"/>
      <c r="B134" s="4"/>
      <c r="C134" s="5" t="s">
        <v>368</v>
      </c>
      <c r="D134" s="5" t="s">
        <v>369</v>
      </c>
      <c r="E134" s="20">
        <v>9781782481553</v>
      </c>
      <c r="F134" s="15">
        <v>29.99</v>
      </c>
      <c r="G134" s="6" t="str">
        <f>IF(TRIM(Tbl_Orderform_183481214124251[TradeEdu])="TRADE",IF(Cell_tdisc="","",Cell_tdisc),IF(TRIM(Tbl_Orderform_183481214124251[TradeEdu])="EDUCATION",IF(Cell_edisc="","",Cell_edisc),""))</f>
        <v/>
      </c>
      <c r="H13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3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34" s="15" t="str">
        <f>IF(Tbl_Orderform_183481214124251[Qty]&gt;0,Tbl_Orderform_183481214124251[[#This Row],[VAT]]+Tbl_Orderform_183481214124251[[#This Row],[Net Value]],"")</f>
        <v/>
      </c>
      <c r="K134" s="15">
        <v>29.99</v>
      </c>
      <c r="L134" s="7" t="s">
        <v>22</v>
      </c>
      <c r="M134" s="7" t="s">
        <v>169</v>
      </c>
      <c r="N134" s="7">
        <v>20</v>
      </c>
    </row>
    <row r="135" spans="1:14" x14ac:dyDescent="0.45">
      <c r="A135" s="68"/>
      <c r="B135" s="4"/>
      <c r="C135" s="5" t="s">
        <v>366</v>
      </c>
      <c r="D135" s="5" t="s">
        <v>367</v>
      </c>
      <c r="E135" s="20">
        <v>9781782481546</v>
      </c>
      <c r="F135" s="15">
        <v>24.99</v>
      </c>
      <c r="G135" s="6" t="str">
        <f>IF(TRIM(Tbl_Orderform_183481214124251[TradeEdu])="TRADE",IF(Cell_tdisc="","",Cell_tdisc),IF(TRIM(Tbl_Orderform_183481214124251[TradeEdu])="EDUCATION",IF(Cell_edisc="","",Cell_edisc),""))</f>
        <v/>
      </c>
      <c r="H13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3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35" s="15" t="str">
        <f>IF(Tbl_Orderform_183481214124251[Qty]&gt;0,Tbl_Orderform_183481214124251[[#This Row],[VAT]]+Tbl_Orderform_183481214124251[[#This Row],[Net Value]],"")</f>
        <v/>
      </c>
      <c r="K135" s="15">
        <v>24.99</v>
      </c>
      <c r="L135" s="7" t="s">
        <v>22</v>
      </c>
      <c r="M135" s="7" t="s">
        <v>169</v>
      </c>
      <c r="N135" s="7">
        <v>15</v>
      </c>
    </row>
    <row r="136" spans="1:14" x14ac:dyDescent="0.45">
      <c r="A136" s="68"/>
      <c r="B136" s="4"/>
      <c r="C136" s="5" t="s">
        <v>256</v>
      </c>
      <c r="D136" s="5" t="s">
        <v>257</v>
      </c>
      <c r="E136" s="20">
        <v>9781862098916</v>
      </c>
      <c r="F136" s="15">
        <v>15.99</v>
      </c>
      <c r="G136" s="6" t="str">
        <f>IF(TRIM(Tbl_Orderform_183481214124251[TradeEdu])="TRADE",IF(Cell_tdisc="","",Cell_tdisc),IF(TRIM(Tbl_Orderform_183481214124251[TradeEdu])="EDUCATION",IF(Cell_edisc="","",Cell_edisc),""))</f>
        <v/>
      </c>
      <c r="H13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3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36" s="15" t="str">
        <f>IF(Tbl_Orderform_183481214124251[Qty]&gt;0,Tbl_Orderform_183481214124251[[#This Row],[VAT]]+Tbl_Orderform_183481214124251[[#This Row],[Net Value]],"")</f>
        <v/>
      </c>
      <c r="K136" s="15">
        <v>15.99</v>
      </c>
      <c r="L136" s="7" t="s">
        <v>22</v>
      </c>
      <c r="M136" s="7" t="s">
        <v>169</v>
      </c>
      <c r="N136" s="7">
        <v>40</v>
      </c>
    </row>
    <row r="137" spans="1:14" x14ac:dyDescent="0.45">
      <c r="A137" s="68"/>
      <c r="B137" s="4"/>
      <c r="C137" s="5" t="s">
        <v>258</v>
      </c>
      <c r="D137" s="5" t="s">
        <v>259</v>
      </c>
      <c r="E137" s="20">
        <v>9781862098923</v>
      </c>
      <c r="F137" s="15">
        <v>15.99</v>
      </c>
      <c r="G137" s="6" t="str">
        <f>IF(TRIM(Tbl_Orderform_183481214124251[TradeEdu])="TRADE",IF(Cell_tdisc="","",Cell_tdisc),IF(TRIM(Tbl_Orderform_183481214124251[TradeEdu])="EDUCATION",IF(Cell_edisc="","",Cell_edisc),""))</f>
        <v/>
      </c>
      <c r="H13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3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37" s="15" t="str">
        <f>IF(Tbl_Orderform_183481214124251[Qty]&gt;0,Tbl_Orderform_183481214124251[[#This Row],[VAT]]+Tbl_Orderform_183481214124251[[#This Row],[Net Value]],"")</f>
        <v/>
      </c>
      <c r="K137" s="15">
        <v>15.99</v>
      </c>
      <c r="L137" s="7" t="s">
        <v>22</v>
      </c>
      <c r="M137" s="7" t="s">
        <v>169</v>
      </c>
      <c r="N137" s="7">
        <v>40</v>
      </c>
    </row>
    <row r="138" spans="1:14" x14ac:dyDescent="0.45">
      <c r="A138" s="68"/>
      <c r="B138" s="4"/>
      <c r="C138" s="5" t="s">
        <v>260</v>
      </c>
      <c r="D138" s="5" t="s">
        <v>261</v>
      </c>
      <c r="E138" s="20">
        <v>9781862098930</v>
      </c>
      <c r="F138" s="15">
        <v>16.989999999999998</v>
      </c>
      <c r="G138" s="6" t="str">
        <f>IF(TRIM(Tbl_Orderform_183481214124251[TradeEdu])="TRADE",IF(Cell_tdisc="","",Cell_tdisc),IF(TRIM(Tbl_Orderform_183481214124251[TradeEdu])="EDUCATION",IF(Cell_edisc="","",Cell_edisc),""))</f>
        <v/>
      </c>
      <c r="H13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3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38" s="15" t="str">
        <f>IF(Tbl_Orderform_183481214124251[Qty]&gt;0,Tbl_Orderform_183481214124251[[#This Row],[VAT]]+Tbl_Orderform_183481214124251[[#This Row],[Net Value]],"")</f>
        <v/>
      </c>
      <c r="K138" s="15">
        <v>16.989999999999998</v>
      </c>
      <c r="L138" s="7" t="s">
        <v>22</v>
      </c>
      <c r="M138" s="7" t="s">
        <v>169</v>
      </c>
      <c r="N138" s="7">
        <v>34</v>
      </c>
    </row>
    <row r="139" spans="1:14" x14ac:dyDescent="0.45">
      <c r="A139" s="68"/>
      <c r="B139" s="4"/>
      <c r="C139" s="5" t="s">
        <v>262</v>
      </c>
      <c r="D139" s="5" t="s">
        <v>263</v>
      </c>
      <c r="E139" s="20">
        <v>9781862098947</v>
      </c>
      <c r="F139" s="15">
        <v>17.989999999999998</v>
      </c>
      <c r="G139" s="6" t="str">
        <f>IF(TRIM(Tbl_Orderform_183481214124251[TradeEdu])="TRADE",IF(Cell_tdisc="","",Cell_tdisc),IF(TRIM(Tbl_Orderform_183481214124251[TradeEdu])="EDUCATION",IF(Cell_edisc="","",Cell_edisc),""))</f>
        <v/>
      </c>
      <c r="H13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3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39" s="15" t="str">
        <f>IF(Tbl_Orderform_183481214124251[Qty]&gt;0,Tbl_Orderform_183481214124251[[#This Row],[VAT]]+Tbl_Orderform_183481214124251[[#This Row],[Net Value]],"")</f>
        <v/>
      </c>
      <c r="K139" s="15">
        <v>17.989999999999998</v>
      </c>
      <c r="L139" s="7" t="s">
        <v>22</v>
      </c>
      <c r="M139" s="7" t="s">
        <v>169</v>
      </c>
      <c r="N139" s="7">
        <v>28</v>
      </c>
    </row>
    <row r="140" spans="1:14" x14ac:dyDescent="0.45">
      <c r="A140" s="68" t="s">
        <v>120</v>
      </c>
      <c r="B140" s="4"/>
      <c r="C140" s="5" t="s">
        <v>485</v>
      </c>
      <c r="D140" s="5" t="s">
        <v>486</v>
      </c>
      <c r="E140" s="20">
        <v>9781782483885</v>
      </c>
      <c r="F140" s="15">
        <v>60</v>
      </c>
      <c r="G140" s="6" t="str">
        <f>IF(TRIM(Tbl_Orderform_183481214124251[TradeEdu])="TRADE",IF(Cell_tdisc="","",Cell_tdisc),IF(TRIM(Tbl_Orderform_183481214124251[TradeEdu])="EDUCATION",IF(Cell_edisc="","",Cell_edisc),""))</f>
        <v/>
      </c>
      <c r="H14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4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40" s="15" t="str">
        <f>IF(Tbl_Orderform_183481214124251[Qty]&gt;0,Tbl_Orderform_183481214124251[[#This Row],[VAT]]+Tbl_Orderform_183481214124251[[#This Row],[Net Value]],"")</f>
        <v/>
      </c>
      <c r="K140" s="15">
        <v>0</v>
      </c>
      <c r="L140" s="7" t="s">
        <v>51</v>
      </c>
      <c r="M140" s="7" t="s">
        <v>120</v>
      </c>
      <c r="N140" s="7">
        <v>0</v>
      </c>
    </row>
    <row r="141" spans="1:14" x14ac:dyDescent="0.45">
      <c r="A141" s="68"/>
      <c r="B141" s="4"/>
      <c r="C141" s="5" t="s">
        <v>481</v>
      </c>
      <c r="D141" s="5" t="s">
        <v>482</v>
      </c>
      <c r="E141" s="20">
        <v>9781782483861</v>
      </c>
      <c r="F141" s="15">
        <v>1.2</v>
      </c>
      <c r="G141" s="6" t="str">
        <f>IF(TRIM(Tbl_Orderform_183481214124251[TradeEdu])="TRADE",IF(Cell_tdisc="","",Cell_tdisc),IF(TRIM(Tbl_Orderform_183481214124251[TradeEdu])="EDUCATION",IF(Cell_edisc="","",Cell_edisc),""))</f>
        <v/>
      </c>
      <c r="H14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4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41" s="15" t="str">
        <f>IF(Tbl_Orderform_183481214124251[Qty]&gt;0,Tbl_Orderform_183481214124251[[#This Row],[VAT]]+Tbl_Orderform_183481214124251[[#This Row],[Net Value]],"")</f>
        <v/>
      </c>
      <c r="K141" s="15">
        <v>0</v>
      </c>
      <c r="L141" s="7" t="s">
        <v>51</v>
      </c>
      <c r="M141" s="7" t="s">
        <v>120</v>
      </c>
      <c r="N141" s="7">
        <v>0</v>
      </c>
    </row>
    <row r="142" spans="1:14" x14ac:dyDescent="0.45">
      <c r="A142" s="68"/>
      <c r="B142" s="4"/>
      <c r="C142" s="5" t="s">
        <v>483</v>
      </c>
      <c r="D142" s="5" t="s">
        <v>484</v>
      </c>
      <c r="E142" s="20">
        <v>9781782483892</v>
      </c>
      <c r="F142" s="15">
        <v>30</v>
      </c>
      <c r="G142" s="6" t="str">
        <f>IF(TRIM(Tbl_Orderform_183481214124251[TradeEdu])="TRADE",IF(Cell_tdisc="","",Cell_tdisc),IF(TRIM(Tbl_Orderform_183481214124251[TradeEdu])="EDUCATION",IF(Cell_edisc="","",Cell_edisc),""))</f>
        <v/>
      </c>
      <c r="H14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4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42" s="15" t="str">
        <f>IF(Tbl_Orderform_183481214124251[Qty]&gt;0,Tbl_Orderform_183481214124251[[#This Row],[VAT]]+Tbl_Orderform_183481214124251[[#This Row],[Net Value]],"")</f>
        <v/>
      </c>
      <c r="K142" s="15">
        <v>0</v>
      </c>
      <c r="L142" s="7" t="s">
        <v>51</v>
      </c>
      <c r="M142" s="7" t="s">
        <v>120</v>
      </c>
      <c r="N142" s="7">
        <v>0</v>
      </c>
    </row>
    <row r="143" spans="1:14" x14ac:dyDescent="0.45">
      <c r="A143" s="68"/>
      <c r="B143" s="4"/>
      <c r="C143" s="5" t="s">
        <v>118</v>
      </c>
      <c r="D143" s="5" t="s">
        <v>119</v>
      </c>
      <c r="E143" s="20">
        <v>9781862093591</v>
      </c>
      <c r="F143" s="15">
        <v>54.99</v>
      </c>
      <c r="G143" s="6" t="str">
        <f>IF(TRIM(Tbl_Orderform_183481214124251[TradeEdu])="TRADE",IF(Cell_tdisc="","",Cell_tdisc),IF(TRIM(Tbl_Orderform_183481214124251[TradeEdu])="EDUCATION",IF(Cell_edisc="","",Cell_edisc),""))</f>
        <v/>
      </c>
      <c r="H14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4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43" s="15" t="str">
        <f>IF(Tbl_Orderform_183481214124251[Qty]&gt;0,Tbl_Orderform_183481214124251[[#This Row],[VAT]]+Tbl_Orderform_183481214124251[[#This Row],[Net Value]],"")</f>
        <v/>
      </c>
      <c r="K143" s="15">
        <v>65.989999999999995</v>
      </c>
      <c r="L143" s="7" t="s">
        <v>22</v>
      </c>
      <c r="M143" s="7" t="s">
        <v>120</v>
      </c>
      <c r="N143" s="7">
        <v>25</v>
      </c>
    </row>
    <row r="144" spans="1:14" x14ac:dyDescent="0.45">
      <c r="A144" s="68"/>
      <c r="B144" s="4"/>
      <c r="C144" s="5" t="s">
        <v>352</v>
      </c>
      <c r="D144" s="5" t="s">
        <v>353</v>
      </c>
      <c r="E144" s="20">
        <v>9781782481010</v>
      </c>
      <c r="F144" s="15">
        <v>54.99</v>
      </c>
      <c r="G144" s="6" t="str">
        <f>IF(TRIM(Tbl_Orderform_183481214124251[TradeEdu])="TRADE",IF(Cell_tdisc="","",Cell_tdisc),IF(TRIM(Tbl_Orderform_183481214124251[TradeEdu])="EDUCATION",IF(Cell_edisc="","",Cell_edisc),""))</f>
        <v/>
      </c>
      <c r="H14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4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44" s="15" t="str">
        <f>IF(Tbl_Orderform_183481214124251[Qty]&gt;0,Tbl_Orderform_183481214124251[[#This Row],[VAT]]+Tbl_Orderform_183481214124251[[#This Row],[Net Value]],"")</f>
        <v/>
      </c>
      <c r="K144" s="15">
        <v>65.989999999999995</v>
      </c>
      <c r="L144" s="7" t="s">
        <v>22</v>
      </c>
      <c r="M144" s="7" t="s">
        <v>120</v>
      </c>
      <c r="N144" s="7">
        <v>1</v>
      </c>
    </row>
    <row r="145" spans="1:14" x14ac:dyDescent="0.45">
      <c r="A145" s="68"/>
      <c r="B145" s="4"/>
      <c r="C145" s="5" t="s">
        <v>316</v>
      </c>
      <c r="D145" s="5" t="s">
        <v>317</v>
      </c>
      <c r="E145" s="20">
        <v>9781862099838</v>
      </c>
      <c r="F145" s="15">
        <v>54.99</v>
      </c>
      <c r="G145" s="6" t="str">
        <f>IF(TRIM(Tbl_Orderform_183481214124251[TradeEdu])="TRADE",IF(Cell_tdisc="","",Cell_tdisc),IF(TRIM(Tbl_Orderform_183481214124251[TradeEdu])="EDUCATION",IF(Cell_edisc="","",Cell_edisc),""))</f>
        <v/>
      </c>
      <c r="H14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4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45" s="15" t="str">
        <f>IF(Tbl_Orderform_183481214124251[Qty]&gt;0,Tbl_Orderform_183481214124251[[#This Row],[VAT]]+Tbl_Orderform_183481214124251[[#This Row],[Net Value]],"")</f>
        <v/>
      </c>
      <c r="K145" s="15">
        <v>65.989999999999995</v>
      </c>
      <c r="L145" s="7" t="s">
        <v>22</v>
      </c>
      <c r="M145" s="7" t="s">
        <v>120</v>
      </c>
      <c r="N145" s="7">
        <v>25</v>
      </c>
    </row>
    <row r="146" spans="1:14" x14ac:dyDescent="0.45">
      <c r="A146" s="68"/>
      <c r="B146" s="4"/>
      <c r="C146" s="5" t="s">
        <v>328</v>
      </c>
      <c r="D146" s="5" t="s">
        <v>329</v>
      </c>
      <c r="E146" s="20">
        <v>9781782480778</v>
      </c>
      <c r="F146" s="15">
        <v>54.99</v>
      </c>
      <c r="G146" s="6" t="str">
        <f>IF(TRIM(Tbl_Orderform_183481214124251[TradeEdu])="TRADE",IF(Cell_tdisc="","",Cell_tdisc),IF(TRIM(Tbl_Orderform_183481214124251[TradeEdu])="EDUCATION",IF(Cell_edisc="","",Cell_edisc),""))</f>
        <v/>
      </c>
      <c r="H14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4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46" s="15" t="str">
        <f>IF(Tbl_Orderform_183481214124251[Qty]&gt;0,Tbl_Orderform_183481214124251[[#This Row],[VAT]]+Tbl_Orderform_183481214124251[[#This Row],[Net Value]],"")</f>
        <v/>
      </c>
      <c r="K146" s="15">
        <v>65.989999999999995</v>
      </c>
      <c r="L146" s="7" t="s">
        <v>22</v>
      </c>
      <c r="M146" s="7" t="s">
        <v>120</v>
      </c>
      <c r="N146" s="7">
        <v>1</v>
      </c>
    </row>
    <row r="147" spans="1:14" x14ac:dyDescent="0.45">
      <c r="A147" s="68"/>
      <c r="B147" s="4"/>
      <c r="C147" s="5" t="s">
        <v>123</v>
      </c>
      <c r="D147" s="5" t="s">
        <v>124</v>
      </c>
      <c r="E147" s="20">
        <v>9781862093966</v>
      </c>
      <c r="F147" s="15">
        <v>14.16</v>
      </c>
      <c r="G147" s="6" t="str">
        <f>IF(TRIM(Tbl_Orderform_183481214124251[TradeEdu])="TRADE",IF(Cell_tdisc="","",Cell_tdisc),IF(TRIM(Tbl_Orderform_183481214124251[TradeEdu])="EDUCATION",IF(Cell_edisc="","",Cell_edisc),""))</f>
        <v/>
      </c>
      <c r="H14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4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47" s="15" t="str">
        <f>IF(Tbl_Orderform_183481214124251[Qty]&gt;0,Tbl_Orderform_183481214124251[[#This Row],[VAT]]+Tbl_Orderform_183481214124251[[#This Row],[Net Value]],"")</f>
        <v/>
      </c>
      <c r="K147" s="15">
        <v>16.989999999999998</v>
      </c>
      <c r="L147" s="7" t="s">
        <v>15</v>
      </c>
      <c r="M147" s="7" t="s">
        <v>120</v>
      </c>
      <c r="N147" s="7">
        <v>25</v>
      </c>
    </row>
    <row r="148" spans="1:14" ht="14.25" customHeight="1" x14ac:dyDescent="0.45">
      <c r="A148" s="68" t="s">
        <v>36</v>
      </c>
      <c r="B148" s="4"/>
      <c r="C148" s="5" t="s">
        <v>100</v>
      </c>
      <c r="D148" s="5" t="s">
        <v>101</v>
      </c>
      <c r="E148" s="20">
        <v>9781862092945</v>
      </c>
      <c r="F148" s="15">
        <v>27.99</v>
      </c>
      <c r="G148" s="6" t="str">
        <f>IF(TRIM(Tbl_Orderform_183481214124251[TradeEdu])="TRADE",IF(Cell_tdisc="","",Cell_tdisc),IF(TRIM(Tbl_Orderform_183481214124251[TradeEdu])="EDUCATION",IF(Cell_edisc="","",Cell_edisc),""))</f>
        <v/>
      </c>
      <c r="H14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4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48" s="15" t="str">
        <f>IF(Tbl_Orderform_183481214124251[Qty]&gt;0,Tbl_Orderform_183481214124251[[#This Row],[VAT]]+Tbl_Orderform_183481214124251[[#This Row],[Net Value]],"")</f>
        <v/>
      </c>
      <c r="K148" s="15">
        <v>27.99</v>
      </c>
      <c r="L148" s="7" t="s">
        <v>22</v>
      </c>
      <c r="M148" s="7" t="s">
        <v>36</v>
      </c>
      <c r="N148" s="7">
        <v>20</v>
      </c>
    </row>
    <row r="149" spans="1:14" x14ac:dyDescent="0.45">
      <c r="A149" s="68"/>
      <c r="B149" s="4"/>
      <c r="C149" s="5" t="s">
        <v>40</v>
      </c>
      <c r="D149" s="5" t="s">
        <v>41</v>
      </c>
      <c r="E149" s="20">
        <v>9781862092266</v>
      </c>
      <c r="F149" s="15">
        <v>27.99</v>
      </c>
      <c r="G149" s="6" t="str">
        <f>IF(TRIM(Tbl_Orderform_183481214124251[TradeEdu])="TRADE",IF(Cell_tdisc="","",Cell_tdisc),IF(TRIM(Tbl_Orderform_183481214124251[TradeEdu])="EDUCATION",IF(Cell_edisc="","",Cell_edisc),""))</f>
        <v/>
      </c>
      <c r="H14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4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49" s="15" t="str">
        <f>IF(Tbl_Orderform_183481214124251[Qty]&gt;0,Tbl_Orderform_183481214124251[[#This Row],[VAT]]+Tbl_Orderform_183481214124251[[#This Row],[Net Value]],"")</f>
        <v/>
      </c>
      <c r="K149" s="15">
        <v>27.99</v>
      </c>
      <c r="L149" s="7" t="s">
        <v>22</v>
      </c>
      <c r="M149" s="7" t="s">
        <v>36</v>
      </c>
      <c r="N149" s="7">
        <v>40</v>
      </c>
    </row>
    <row r="150" spans="1:14" x14ac:dyDescent="0.45">
      <c r="A150" s="68"/>
      <c r="B150" s="4"/>
      <c r="C150" s="5" t="s">
        <v>384</v>
      </c>
      <c r="D150" s="5" t="s">
        <v>385</v>
      </c>
      <c r="E150" s="20">
        <v>9781782481638</v>
      </c>
      <c r="F150" s="15">
        <v>27.99</v>
      </c>
      <c r="G150" s="6" t="str">
        <f>IF(TRIM(Tbl_Orderform_183481214124251[TradeEdu])="TRADE",IF(Cell_tdisc="","",Cell_tdisc),IF(TRIM(Tbl_Orderform_183481214124251[TradeEdu])="EDUCATION",IF(Cell_edisc="","",Cell_edisc),""))</f>
        <v/>
      </c>
      <c r="H15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5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50" s="15" t="str">
        <f>IF(Tbl_Orderform_183481214124251[Qty]&gt;0,Tbl_Orderform_183481214124251[[#This Row],[VAT]]+Tbl_Orderform_183481214124251[[#This Row],[Net Value]],"")</f>
        <v/>
      </c>
      <c r="K150" s="15">
        <v>27.99</v>
      </c>
      <c r="L150" s="7" t="s">
        <v>22</v>
      </c>
      <c r="M150" s="7" t="s">
        <v>36</v>
      </c>
      <c r="N150" s="7">
        <v>28</v>
      </c>
    </row>
    <row r="151" spans="1:14" x14ac:dyDescent="0.45">
      <c r="A151" s="68"/>
      <c r="B151" s="4"/>
      <c r="C151" s="5" t="s">
        <v>240</v>
      </c>
      <c r="D151" s="5" t="s">
        <v>241</v>
      </c>
      <c r="E151" s="20">
        <v>9781862098237</v>
      </c>
      <c r="F151" s="15">
        <v>4.99</v>
      </c>
      <c r="G151" s="6" t="str">
        <f>IF(TRIM(Tbl_Orderform_183481214124251[TradeEdu])="TRADE",IF(Cell_tdisc="","",Cell_tdisc),IF(TRIM(Tbl_Orderform_183481214124251[TradeEdu])="EDUCATION",IF(Cell_edisc="","",Cell_edisc),""))</f>
        <v/>
      </c>
      <c r="H15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5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51" s="15" t="str">
        <f>IF(Tbl_Orderform_183481214124251[Qty]&gt;0,Tbl_Orderform_183481214124251[[#This Row],[VAT]]+Tbl_Orderform_183481214124251[[#This Row],[Net Value]],"")</f>
        <v/>
      </c>
      <c r="K151" s="15">
        <v>4.99</v>
      </c>
      <c r="L151" s="7" t="s">
        <v>15</v>
      </c>
      <c r="M151" s="7" t="s">
        <v>36</v>
      </c>
      <c r="N151" s="7">
        <v>100</v>
      </c>
    </row>
    <row r="152" spans="1:14" x14ac:dyDescent="0.45">
      <c r="A152" s="68"/>
      <c r="B152" s="4"/>
      <c r="C152" s="5" t="s">
        <v>302</v>
      </c>
      <c r="D152" s="5" t="s">
        <v>303</v>
      </c>
      <c r="E152" s="20">
        <v>9781862099616</v>
      </c>
      <c r="F152" s="15">
        <v>37.99</v>
      </c>
      <c r="G152" s="6" t="str">
        <f>IF(TRIM(Tbl_Orderform_183481214124251[TradeEdu])="TRADE",IF(Cell_tdisc="","",Cell_tdisc),IF(TRIM(Tbl_Orderform_183481214124251[TradeEdu])="EDUCATION",IF(Cell_edisc="","",Cell_edisc),""))</f>
        <v/>
      </c>
      <c r="H15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5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52" s="15" t="str">
        <f>IF(Tbl_Orderform_183481214124251[Qty]&gt;0,Tbl_Orderform_183481214124251[[#This Row],[VAT]]+Tbl_Orderform_183481214124251[[#This Row],[Net Value]],"")</f>
        <v/>
      </c>
      <c r="K152" s="15">
        <v>37.99</v>
      </c>
      <c r="L152" s="7" t="s">
        <v>22</v>
      </c>
      <c r="M152" s="7" t="s">
        <v>36</v>
      </c>
      <c r="N152" s="7">
        <v>12</v>
      </c>
    </row>
    <row r="153" spans="1:14" x14ac:dyDescent="0.45">
      <c r="A153" s="68"/>
      <c r="B153" s="4"/>
      <c r="C153" s="5" t="s">
        <v>435</v>
      </c>
      <c r="D153" s="5" t="s">
        <v>436</v>
      </c>
      <c r="E153" s="20">
        <v>9781782483007</v>
      </c>
      <c r="F153" s="15">
        <v>27.99</v>
      </c>
      <c r="G153" s="6" t="str">
        <f>IF(TRIM(Tbl_Orderform_183481214124251[TradeEdu])="TRADE",IF(Cell_tdisc="","",Cell_tdisc),IF(TRIM(Tbl_Orderform_183481214124251[TradeEdu])="EDUCATION",IF(Cell_edisc="","",Cell_edisc),""))</f>
        <v/>
      </c>
      <c r="H15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5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53" s="15" t="str">
        <f>IF(Tbl_Orderform_183481214124251[Qty]&gt;0,Tbl_Orderform_183481214124251[[#This Row],[VAT]]+Tbl_Orderform_183481214124251[[#This Row],[Net Value]],"")</f>
        <v/>
      </c>
      <c r="K153" s="15">
        <v>27.99</v>
      </c>
      <c r="L153" s="7" t="s">
        <v>22</v>
      </c>
      <c r="M153" s="7" t="s">
        <v>36</v>
      </c>
      <c r="N153" s="7">
        <v>0</v>
      </c>
    </row>
    <row r="154" spans="1:14" x14ac:dyDescent="0.45">
      <c r="A154" s="68"/>
      <c r="B154" s="4"/>
      <c r="C154" s="5" t="s">
        <v>451</v>
      </c>
      <c r="D154" s="5" t="s">
        <v>452</v>
      </c>
      <c r="E154" s="20">
        <v>9781782483526</v>
      </c>
      <c r="F154" s="15">
        <v>27.99</v>
      </c>
      <c r="G154" s="6" t="str">
        <f>IF(TRIM(Tbl_Orderform_183481214124251[TradeEdu])="TRADE",IF(Cell_tdisc="","",Cell_tdisc),IF(TRIM(Tbl_Orderform_183481214124251[TradeEdu])="EDUCATION",IF(Cell_edisc="","",Cell_edisc),""))</f>
        <v/>
      </c>
      <c r="H15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5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54" s="15" t="str">
        <f>IF(Tbl_Orderform_183481214124251[Qty]&gt;0,Tbl_Orderform_183481214124251[[#This Row],[VAT]]+Tbl_Orderform_183481214124251[[#This Row],[Net Value]],"")</f>
        <v/>
      </c>
      <c r="K154" s="15">
        <v>27.99</v>
      </c>
      <c r="L154" s="7" t="s">
        <v>22</v>
      </c>
      <c r="M154" s="7" t="s">
        <v>36</v>
      </c>
      <c r="N154" s="7">
        <v>20</v>
      </c>
    </row>
    <row r="155" spans="1:14" x14ac:dyDescent="0.45">
      <c r="A155" s="68" t="s">
        <v>510</v>
      </c>
      <c r="B155" s="4"/>
      <c r="C155" s="5" t="s">
        <v>455</v>
      </c>
      <c r="D155" s="5" t="s">
        <v>456</v>
      </c>
      <c r="E155" s="20">
        <v>9781782483588</v>
      </c>
      <c r="F155" s="15">
        <v>9.99</v>
      </c>
      <c r="G155" s="6" t="str">
        <f>IF(TRIM(Tbl_Orderform_183481214124251[TradeEdu])="TRADE",IF(Cell_tdisc="","",Cell_tdisc),IF(TRIM(Tbl_Orderform_183481214124251[TradeEdu])="EDUCATION",IF(Cell_edisc="","",Cell_edisc),""))</f>
        <v/>
      </c>
      <c r="H15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5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55" s="15" t="str">
        <f>IF(Tbl_Orderform_183481214124251[Qty]&gt;0,Tbl_Orderform_183481214124251[[#This Row],[VAT]]+Tbl_Orderform_183481214124251[[#This Row],[Net Value]],"")</f>
        <v/>
      </c>
      <c r="K155" s="15">
        <v>9.99</v>
      </c>
      <c r="L155" s="7" t="s">
        <v>22</v>
      </c>
      <c r="M155" s="7" t="s">
        <v>39</v>
      </c>
      <c r="N155" s="7">
        <v>0</v>
      </c>
    </row>
    <row r="156" spans="1:14" x14ac:dyDescent="0.45">
      <c r="A156" s="68"/>
      <c r="B156" s="4"/>
      <c r="C156" s="5" t="s">
        <v>453</v>
      </c>
      <c r="D156" s="5" t="s">
        <v>454</v>
      </c>
      <c r="E156" s="20">
        <v>9781782483595</v>
      </c>
      <c r="F156" s="15">
        <v>9.99</v>
      </c>
      <c r="G156" s="6" t="str">
        <f>IF(TRIM(Tbl_Orderform_183481214124251[TradeEdu])="TRADE",IF(Cell_tdisc="","",Cell_tdisc),IF(TRIM(Tbl_Orderform_183481214124251[TradeEdu])="EDUCATION",IF(Cell_edisc="","",Cell_edisc),""))</f>
        <v/>
      </c>
      <c r="H15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5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56" s="15" t="str">
        <f>IF(Tbl_Orderform_183481214124251[Qty]&gt;0,Tbl_Orderform_183481214124251[[#This Row],[VAT]]+Tbl_Orderform_183481214124251[[#This Row],[Net Value]],"")</f>
        <v/>
      </c>
      <c r="K156" s="15">
        <v>9.99</v>
      </c>
      <c r="L156" s="7" t="s">
        <v>22</v>
      </c>
      <c r="M156" s="7" t="s">
        <v>39</v>
      </c>
      <c r="N156" s="7">
        <v>20</v>
      </c>
    </row>
    <row r="157" spans="1:14" x14ac:dyDescent="0.45">
      <c r="A157" s="68"/>
      <c r="B157" s="4"/>
      <c r="C157" s="5" t="s">
        <v>292</v>
      </c>
      <c r="D157" s="5" t="s">
        <v>293</v>
      </c>
      <c r="E157" s="20">
        <v>9781862099562</v>
      </c>
      <c r="F157" s="15">
        <v>10.99</v>
      </c>
      <c r="G157" s="6" t="str">
        <f>IF(TRIM(Tbl_Orderform_183481214124251[TradeEdu])="TRADE",IF(Cell_tdisc="","",Cell_tdisc),IF(TRIM(Tbl_Orderform_183481214124251[TradeEdu])="EDUCATION",IF(Cell_edisc="","",Cell_edisc),""))</f>
        <v/>
      </c>
      <c r="H15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5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57" s="15" t="str">
        <f>IF(Tbl_Orderform_183481214124251[Qty]&gt;0,Tbl_Orderform_183481214124251[[#This Row],[VAT]]+Tbl_Orderform_183481214124251[[#This Row],[Net Value]],"")</f>
        <v/>
      </c>
      <c r="K157" s="15">
        <v>10.99</v>
      </c>
      <c r="L157" s="7" t="s">
        <v>22</v>
      </c>
      <c r="M157" s="7" t="s">
        <v>39</v>
      </c>
      <c r="N157" s="7">
        <v>25</v>
      </c>
    </row>
    <row r="158" spans="1:14" x14ac:dyDescent="0.45">
      <c r="A158" s="68"/>
      <c r="B158" s="4"/>
      <c r="C158" s="5" t="s">
        <v>294</v>
      </c>
      <c r="D158" s="5" t="s">
        <v>295</v>
      </c>
      <c r="E158" s="20">
        <v>9781862099579</v>
      </c>
      <c r="F158" s="15">
        <v>1.99</v>
      </c>
      <c r="G158" s="6" t="str">
        <f>IF(TRIM(Tbl_Orderform_183481214124251[TradeEdu])="TRADE",IF(Cell_tdisc="","",Cell_tdisc),IF(TRIM(Tbl_Orderform_183481214124251[TradeEdu])="EDUCATION",IF(Cell_edisc="","",Cell_edisc),""))</f>
        <v/>
      </c>
      <c r="H15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5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58" s="15" t="str">
        <f>IF(Tbl_Orderform_183481214124251[Qty]&gt;0,Tbl_Orderform_183481214124251[[#This Row],[VAT]]+Tbl_Orderform_183481214124251[[#This Row],[Net Value]],"")</f>
        <v/>
      </c>
      <c r="K158" s="15">
        <v>1.99</v>
      </c>
      <c r="L158" s="7" t="s">
        <v>22</v>
      </c>
      <c r="M158" s="7" t="s">
        <v>39</v>
      </c>
      <c r="N158" s="7">
        <v>100</v>
      </c>
    </row>
    <row r="159" spans="1:14" x14ac:dyDescent="0.45">
      <c r="A159" s="68"/>
      <c r="B159" s="4"/>
      <c r="C159" s="5" t="s">
        <v>296</v>
      </c>
      <c r="D159" s="5" t="s">
        <v>297</v>
      </c>
      <c r="E159" s="20">
        <v>9781862099586</v>
      </c>
      <c r="F159" s="15">
        <v>1.99</v>
      </c>
      <c r="G159" s="6" t="str">
        <f>IF(TRIM(Tbl_Orderform_183481214124251[TradeEdu])="TRADE",IF(Cell_tdisc="","",Cell_tdisc),IF(TRIM(Tbl_Orderform_183481214124251[TradeEdu])="EDUCATION",IF(Cell_edisc="","",Cell_edisc),""))</f>
        <v/>
      </c>
      <c r="H15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5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59" s="15" t="str">
        <f>IF(Tbl_Orderform_183481214124251[Qty]&gt;0,Tbl_Orderform_183481214124251[[#This Row],[VAT]]+Tbl_Orderform_183481214124251[[#This Row],[Net Value]],"")</f>
        <v/>
      </c>
      <c r="K159" s="15">
        <v>1.99</v>
      </c>
      <c r="L159" s="7" t="s">
        <v>22</v>
      </c>
      <c r="M159" s="7" t="s">
        <v>39</v>
      </c>
      <c r="N159" s="7">
        <v>100</v>
      </c>
    </row>
    <row r="160" spans="1:14" x14ac:dyDescent="0.45">
      <c r="A160" s="68"/>
      <c r="B160" s="4"/>
      <c r="C160" s="5" t="s">
        <v>298</v>
      </c>
      <c r="D160" s="5" t="s">
        <v>299</v>
      </c>
      <c r="E160" s="20">
        <v>9781862099593</v>
      </c>
      <c r="F160" s="15">
        <v>1.99</v>
      </c>
      <c r="G160" s="6" t="str">
        <f>IF(TRIM(Tbl_Orderform_183481214124251[TradeEdu])="TRADE",IF(Cell_tdisc="","",Cell_tdisc),IF(TRIM(Tbl_Orderform_183481214124251[TradeEdu])="EDUCATION",IF(Cell_edisc="","",Cell_edisc),""))</f>
        <v/>
      </c>
      <c r="H16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6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60" s="15" t="str">
        <f>IF(Tbl_Orderform_183481214124251[Qty]&gt;0,Tbl_Orderform_183481214124251[[#This Row],[VAT]]+Tbl_Orderform_183481214124251[[#This Row],[Net Value]],"")</f>
        <v/>
      </c>
      <c r="K160" s="15">
        <v>1.99</v>
      </c>
      <c r="L160" s="7" t="s">
        <v>22</v>
      </c>
      <c r="M160" s="7" t="s">
        <v>39</v>
      </c>
      <c r="N160" s="7">
        <v>100</v>
      </c>
    </row>
    <row r="161" spans="1:14" x14ac:dyDescent="0.45">
      <c r="A161" s="68"/>
      <c r="B161" s="4"/>
      <c r="C161" s="5" t="s">
        <v>300</v>
      </c>
      <c r="D161" s="5" t="s">
        <v>301</v>
      </c>
      <c r="E161" s="20">
        <v>9781862099609</v>
      </c>
      <c r="F161" s="15">
        <v>1.99</v>
      </c>
      <c r="G161" s="6" t="str">
        <f>IF(TRIM(Tbl_Orderform_183481214124251[TradeEdu])="TRADE",IF(Cell_tdisc="","",Cell_tdisc),IF(TRIM(Tbl_Orderform_183481214124251[TradeEdu])="EDUCATION",IF(Cell_edisc="","",Cell_edisc),""))</f>
        <v/>
      </c>
      <c r="H16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6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61" s="15" t="str">
        <f>IF(Tbl_Orderform_183481214124251[Qty]&gt;0,Tbl_Orderform_183481214124251[[#This Row],[VAT]]+Tbl_Orderform_183481214124251[[#This Row],[Net Value]],"")</f>
        <v/>
      </c>
      <c r="K161" s="15">
        <v>1.99</v>
      </c>
      <c r="L161" s="7" t="s">
        <v>22</v>
      </c>
      <c r="M161" s="7" t="s">
        <v>39</v>
      </c>
      <c r="N161" s="7">
        <v>100</v>
      </c>
    </row>
    <row r="162" spans="1:14" x14ac:dyDescent="0.45">
      <c r="A162" s="68"/>
      <c r="B162" s="4"/>
      <c r="C162" s="5" t="s">
        <v>318</v>
      </c>
      <c r="D162" s="5" t="s">
        <v>319</v>
      </c>
      <c r="E162" s="20">
        <v>9781782480693</v>
      </c>
      <c r="F162" s="15">
        <v>1.99</v>
      </c>
      <c r="G162" s="6" t="str">
        <f>IF(TRIM(Tbl_Orderform_183481214124251[TradeEdu])="TRADE",IF(Cell_tdisc="","",Cell_tdisc),IF(TRIM(Tbl_Orderform_183481214124251[TradeEdu])="EDUCATION",IF(Cell_edisc="","",Cell_edisc),""))</f>
        <v/>
      </c>
      <c r="H16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6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62" s="15" t="str">
        <f>IF(Tbl_Orderform_183481214124251[Qty]&gt;0,Tbl_Orderform_183481214124251[[#This Row],[VAT]]+Tbl_Orderform_183481214124251[[#This Row],[Net Value]],"")</f>
        <v/>
      </c>
      <c r="K162" s="15">
        <v>1.99</v>
      </c>
      <c r="L162" s="7" t="s">
        <v>22</v>
      </c>
      <c r="M162" s="7" t="s">
        <v>39</v>
      </c>
      <c r="N162" s="7">
        <v>100</v>
      </c>
    </row>
    <row r="163" spans="1:14" x14ac:dyDescent="0.45">
      <c r="A163" s="68"/>
      <c r="B163" s="4"/>
      <c r="C163" s="5" t="s">
        <v>320</v>
      </c>
      <c r="D163" s="5" t="s">
        <v>321</v>
      </c>
      <c r="E163" s="20">
        <v>9781782480709</v>
      </c>
      <c r="F163" s="15">
        <v>1.99</v>
      </c>
      <c r="G163" s="6" t="str">
        <f>IF(TRIM(Tbl_Orderform_183481214124251[TradeEdu])="TRADE",IF(Cell_tdisc="","",Cell_tdisc),IF(TRIM(Tbl_Orderform_183481214124251[TradeEdu])="EDUCATION",IF(Cell_edisc="","",Cell_edisc),""))</f>
        <v/>
      </c>
      <c r="H16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6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63" s="15" t="str">
        <f>IF(Tbl_Orderform_183481214124251[Qty]&gt;0,Tbl_Orderform_183481214124251[[#This Row],[VAT]]+Tbl_Orderform_183481214124251[[#This Row],[Net Value]],"")</f>
        <v/>
      </c>
      <c r="K163" s="15">
        <v>1.99</v>
      </c>
      <c r="L163" s="7" t="s">
        <v>22</v>
      </c>
      <c r="M163" s="7" t="s">
        <v>39</v>
      </c>
      <c r="N163" s="7">
        <v>100</v>
      </c>
    </row>
    <row r="164" spans="1:14" x14ac:dyDescent="0.45">
      <c r="A164" s="68"/>
      <c r="B164" s="4"/>
      <c r="C164" s="5" t="s">
        <v>72</v>
      </c>
      <c r="D164" s="5" t="s">
        <v>73</v>
      </c>
      <c r="E164" s="20">
        <v>9781862092518</v>
      </c>
      <c r="F164" s="15">
        <v>19.989999999999998</v>
      </c>
      <c r="G164" s="6" t="str">
        <f>IF(TRIM(Tbl_Orderform_183481214124251[TradeEdu])="TRADE",IF(Cell_tdisc="","",Cell_tdisc),IF(TRIM(Tbl_Orderform_183481214124251[TradeEdu])="EDUCATION",IF(Cell_edisc="","",Cell_edisc),""))</f>
        <v/>
      </c>
      <c r="H16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6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64" s="15" t="str">
        <f>IF(Tbl_Orderform_183481214124251[Qty]&gt;0,Tbl_Orderform_183481214124251[[#This Row],[VAT]]+Tbl_Orderform_183481214124251[[#This Row],[Net Value]],"")</f>
        <v/>
      </c>
      <c r="K164" s="15">
        <v>19.989999999999998</v>
      </c>
      <c r="L164" s="7" t="s">
        <v>22</v>
      </c>
      <c r="M164" s="7" t="s">
        <v>39</v>
      </c>
      <c r="N164" s="7">
        <v>13</v>
      </c>
    </row>
    <row r="165" spans="1:14" x14ac:dyDescent="0.45">
      <c r="A165" s="68"/>
      <c r="B165" s="4"/>
      <c r="C165" s="5" t="s">
        <v>74</v>
      </c>
      <c r="D165" s="5" t="s">
        <v>75</v>
      </c>
      <c r="E165" s="20">
        <v>9781862092525</v>
      </c>
      <c r="F165" s="15">
        <v>19.989999999999998</v>
      </c>
      <c r="G165" s="6" t="str">
        <f>IF(TRIM(Tbl_Orderform_183481214124251[TradeEdu])="TRADE",IF(Cell_tdisc="","",Cell_tdisc),IF(TRIM(Tbl_Orderform_183481214124251[TradeEdu])="EDUCATION",IF(Cell_edisc="","",Cell_edisc),""))</f>
        <v/>
      </c>
      <c r="H16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6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65" s="15" t="str">
        <f>IF(Tbl_Orderform_183481214124251[Qty]&gt;0,Tbl_Orderform_183481214124251[[#This Row],[VAT]]+Tbl_Orderform_183481214124251[[#This Row],[Net Value]],"")</f>
        <v/>
      </c>
      <c r="K165" s="15">
        <v>19.989999999999998</v>
      </c>
      <c r="L165" s="7" t="s">
        <v>22</v>
      </c>
      <c r="M165" s="7" t="s">
        <v>39</v>
      </c>
      <c r="N165" s="7">
        <v>20</v>
      </c>
    </row>
    <row r="166" spans="1:14" x14ac:dyDescent="0.45">
      <c r="A166" s="68"/>
      <c r="B166" s="4"/>
      <c r="C166" s="5" t="s">
        <v>55</v>
      </c>
      <c r="D166" s="5" t="s">
        <v>56</v>
      </c>
      <c r="E166" s="20">
        <v>9781862092389</v>
      </c>
      <c r="F166" s="15">
        <v>7.99</v>
      </c>
      <c r="G166" s="6" t="str">
        <f>IF(TRIM(Tbl_Orderform_183481214124251[TradeEdu])="TRADE",IF(Cell_tdisc="","",Cell_tdisc),IF(TRIM(Tbl_Orderform_183481214124251[TradeEdu])="EDUCATION",IF(Cell_edisc="","",Cell_edisc),""))</f>
        <v/>
      </c>
      <c r="H16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6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66" s="15" t="str">
        <f>IF(Tbl_Orderform_183481214124251[Qty]&gt;0,Tbl_Orderform_183481214124251[[#This Row],[VAT]]+Tbl_Orderform_183481214124251[[#This Row],[Net Value]],"")</f>
        <v/>
      </c>
      <c r="K166" s="15">
        <v>7.99</v>
      </c>
      <c r="L166" s="7" t="s">
        <v>22</v>
      </c>
      <c r="M166" s="7" t="s">
        <v>39</v>
      </c>
      <c r="N166" s="7">
        <v>50</v>
      </c>
    </row>
    <row r="167" spans="1:14" x14ac:dyDescent="0.45">
      <c r="A167" s="68" t="s">
        <v>511</v>
      </c>
      <c r="B167" s="4"/>
      <c r="C167" s="5" t="s">
        <v>34</v>
      </c>
      <c r="D167" s="5" t="s">
        <v>35</v>
      </c>
      <c r="E167" s="20">
        <v>9781862091832</v>
      </c>
      <c r="F167" s="15">
        <v>27.99</v>
      </c>
      <c r="G167" s="6" t="str">
        <f>IF(TRIM(Tbl_Orderform_183481214124251[TradeEdu])="TRADE",IF(Cell_tdisc="","",Cell_tdisc),IF(TRIM(Tbl_Orderform_183481214124251[TradeEdu])="EDUCATION",IF(Cell_edisc="","",Cell_edisc),""))</f>
        <v/>
      </c>
      <c r="H16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6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67" s="15" t="str">
        <f>IF(Tbl_Orderform_183481214124251[Qty]&gt;0,Tbl_Orderform_183481214124251[[#This Row],[VAT]]+Tbl_Orderform_183481214124251[[#This Row],[Net Value]],"")</f>
        <v/>
      </c>
      <c r="K167" s="15">
        <v>27.99</v>
      </c>
      <c r="L167" s="7" t="s">
        <v>22</v>
      </c>
      <c r="M167" s="7" t="s">
        <v>511</v>
      </c>
      <c r="N167" s="7">
        <v>20</v>
      </c>
    </row>
    <row r="168" spans="1:14" x14ac:dyDescent="0.45">
      <c r="A168" s="68"/>
      <c r="B168" s="4"/>
      <c r="C168" s="5" t="s">
        <v>30</v>
      </c>
      <c r="D168" s="5" t="s">
        <v>31</v>
      </c>
      <c r="E168" s="20">
        <v>9781862091849</v>
      </c>
      <c r="F168" s="15">
        <v>7.99</v>
      </c>
      <c r="G168" s="6" t="str">
        <f>IF(TRIM(Tbl_Orderform_183481214124251[TradeEdu])="TRADE",IF(Cell_tdisc="","",Cell_tdisc),IF(TRIM(Tbl_Orderform_183481214124251[TradeEdu])="EDUCATION",IF(Cell_edisc="","",Cell_edisc),""))</f>
        <v/>
      </c>
      <c r="H16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6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68" s="15" t="str">
        <f>IF(Tbl_Orderform_183481214124251[Qty]&gt;0,Tbl_Orderform_183481214124251[[#This Row],[VAT]]+Tbl_Orderform_183481214124251[[#This Row],[Net Value]],"")</f>
        <v/>
      </c>
      <c r="K168" s="15">
        <v>7.99</v>
      </c>
      <c r="L168" s="7" t="s">
        <v>22</v>
      </c>
      <c r="M168" s="7" t="s">
        <v>511</v>
      </c>
      <c r="N168" s="7">
        <v>40</v>
      </c>
    </row>
    <row r="169" spans="1:14" x14ac:dyDescent="0.45">
      <c r="A169" s="68"/>
      <c r="B169" s="4"/>
      <c r="C169" s="5" t="s">
        <v>27</v>
      </c>
      <c r="D169" s="5" t="s">
        <v>28</v>
      </c>
      <c r="E169" s="20">
        <v>9781862091863</v>
      </c>
      <c r="F169" s="15">
        <v>4.99</v>
      </c>
      <c r="G169" s="6" t="str">
        <f>IF(TRIM(Tbl_Orderform_183481214124251[TradeEdu])="TRADE",IF(Cell_tdisc="","",Cell_tdisc),IF(TRIM(Tbl_Orderform_183481214124251[TradeEdu])="EDUCATION",IF(Cell_edisc="","",Cell_edisc),""))</f>
        <v/>
      </c>
      <c r="H16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6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69" s="15" t="str">
        <f>IF(Tbl_Orderform_183481214124251[Qty]&gt;0,Tbl_Orderform_183481214124251[[#This Row],[VAT]]+Tbl_Orderform_183481214124251[[#This Row],[Net Value]],"")</f>
        <v/>
      </c>
      <c r="K169" s="15">
        <v>4.99</v>
      </c>
      <c r="L169" s="7" t="s">
        <v>22</v>
      </c>
      <c r="M169" s="7" t="s">
        <v>511</v>
      </c>
      <c r="N169" s="7">
        <v>40</v>
      </c>
    </row>
    <row r="170" spans="1:14" x14ac:dyDescent="0.45">
      <c r="A170" s="68"/>
      <c r="B170" s="4"/>
      <c r="C170" s="5" t="s">
        <v>24</v>
      </c>
      <c r="D170" s="5" t="s">
        <v>25</v>
      </c>
      <c r="E170" s="20">
        <v>9781862091917</v>
      </c>
      <c r="F170" s="15">
        <v>8.99</v>
      </c>
      <c r="G170" s="6" t="str">
        <f>IF(TRIM(Tbl_Orderform_183481214124251[TradeEdu])="TRADE",IF(Cell_tdisc="","",Cell_tdisc),IF(TRIM(Tbl_Orderform_183481214124251[TradeEdu])="EDUCATION",IF(Cell_edisc="","",Cell_edisc),""))</f>
        <v/>
      </c>
      <c r="H17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7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70" s="15" t="str">
        <f>IF(Tbl_Orderform_183481214124251[Qty]&gt;0,Tbl_Orderform_183481214124251[[#This Row],[VAT]]+Tbl_Orderform_183481214124251[[#This Row],[Net Value]],"")</f>
        <v/>
      </c>
      <c r="K170" s="15">
        <v>10.79</v>
      </c>
      <c r="L170" s="7" t="s">
        <v>22</v>
      </c>
      <c r="M170" s="7" t="s">
        <v>511</v>
      </c>
      <c r="N170" s="7">
        <v>150</v>
      </c>
    </row>
    <row r="171" spans="1:14" x14ac:dyDescent="0.45">
      <c r="A171" s="68"/>
      <c r="B171" s="4"/>
      <c r="C171" s="5" t="s">
        <v>32</v>
      </c>
      <c r="D171" s="5" t="s">
        <v>33</v>
      </c>
      <c r="E171" s="20">
        <v>9781862091870</v>
      </c>
      <c r="F171" s="15">
        <v>14.99</v>
      </c>
      <c r="G171" s="6" t="str">
        <f>IF(TRIM(Tbl_Orderform_183481214124251[TradeEdu])="TRADE",IF(Cell_tdisc="","",Cell_tdisc),IF(TRIM(Tbl_Orderform_183481214124251[TradeEdu])="EDUCATION",IF(Cell_edisc="","",Cell_edisc),""))</f>
        <v/>
      </c>
      <c r="H17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7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71" s="15" t="str">
        <f>IF(Tbl_Orderform_183481214124251[Qty]&gt;0,Tbl_Orderform_183481214124251[[#This Row],[VAT]]+Tbl_Orderform_183481214124251[[#This Row],[Net Value]],"")</f>
        <v/>
      </c>
      <c r="K171" s="15">
        <v>17.989999999999998</v>
      </c>
      <c r="L171" s="7" t="s">
        <v>22</v>
      </c>
      <c r="M171" s="7" t="s">
        <v>511</v>
      </c>
      <c r="N171" s="7">
        <v>25</v>
      </c>
    </row>
    <row r="172" spans="1:14" x14ac:dyDescent="0.45">
      <c r="A172" s="68"/>
      <c r="B172" s="4"/>
      <c r="C172" s="5" t="s">
        <v>37</v>
      </c>
      <c r="D172" s="5" t="s">
        <v>38</v>
      </c>
      <c r="E172" s="20">
        <v>9781862091856</v>
      </c>
      <c r="F172" s="15">
        <v>4.99</v>
      </c>
      <c r="G172" s="6" t="str">
        <f>IF(TRIM(Tbl_Orderform_183481214124251[TradeEdu])="TRADE",IF(Cell_tdisc="","",Cell_tdisc),IF(TRIM(Tbl_Orderform_183481214124251[TradeEdu])="EDUCATION",IF(Cell_edisc="","",Cell_edisc),""))</f>
        <v/>
      </c>
      <c r="H17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7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72" s="15" t="str">
        <f>IF(Tbl_Orderform_183481214124251[Qty]&gt;0,Tbl_Orderform_183481214124251[[#This Row],[VAT]]+Tbl_Orderform_183481214124251[[#This Row],[Net Value]],"")</f>
        <v/>
      </c>
      <c r="K172" s="15">
        <v>4.99</v>
      </c>
      <c r="L172" s="7" t="s">
        <v>22</v>
      </c>
      <c r="M172" s="7" t="s">
        <v>511</v>
      </c>
      <c r="N172" s="7">
        <v>80</v>
      </c>
    </row>
    <row r="173" spans="1:14" x14ac:dyDescent="0.45">
      <c r="A173" s="68" t="s">
        <v>513</v>
      </c>
      <c r="B173" s="4"/>
      <c r="C173" s="5" t="s">
        <v>372</v>
      </c>
      <c r="D173" s="5" t="s">
        <v>373</v>
      </c>
      <c r="E173" s="20">
        <v>9781782481577</v>
      </c>
      <c r="F173" s="15">
        <v>34.99</v>
      </c>
      <c r="G173" s="6" t="str">
        <f>IF(TRIM(Tbl_Orderform_183481214124251[TradeEdu])="TRADE",IF(Cell_tdisc="","",Cell_tdisc),IF(TRIM(Tbl_Orderform_183481214124251[TradeEdu])="EDUCATION",IF(Cell_edisc="","",Cell_edisc),""))</f>
        <v/>
      </c>
      <c r="H17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7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73" s="15" t="str">
        <f>IF(Tbl_Orderform_183481214124251[Qty]&gt;0,Tbl_Orderform_183481214124251[[#This Row],[VAT]]+Tbl_Orderform_183481214124251[[#This Row],[Net Value]],"")</f>
        <v/>
      </c>
      <c r="K173" s="15">
        <v>37.770000000000003</v>
      </c>
      <c r="L173" s="7" t="s">
        <v>22</v>
      </c>
      <c r="M173" s="7" t="s">
        <v>515</v>
      </c>
      <c r="N173" s="7">
        <v>1</v>
      </c>
    </row>
    <row r="174" spans="1:14" x14ac:dyDescent="0.45">
      <c r="A174" s="68"/>
      <c r="B174" s="4"/>
      <c r="C174" s="5" t="s">
        <v>370</v>
      </c>
      <c r="D174" s="5" t="s">
        <v>371</v>
      </c>
      <c r="E174" s="20">
        <v>9781782481560</v>
      </c>
      <c r="F174" s="15">
        <v>14.99</v>
      </c>
      <c r="G174" s="6" t="str">
        <f>IF(TRIM(Tbl_Orderform_183481214124251[TradeEdu])="TRADE",IF(Cell_tdisc="","",Cell_tdisc),IF(TRIM(Tbl_Orderform_183481214124251[TradeEdu])="EDUCATION",IF(Cell_edisc="","",Cell_edisc),""))</f>
        <v/>
      </c>
      <c r="H17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7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74" s="15" t="str">
        <f>IF(Tbl_Orderform_183481214124251[Qty]&gt;0,Tbl_Orderform_183481214124251[[#This Row],[VAT]]+Tbl_Orderform_183481214124251[[#This Row],[Net Value]],"")</f>
        <v/>
      </c>
      <c r="K174" s="15">
        <v>14.99</v>
      </c>
      <c r="L174" s="7" t="s">
        <v>22</v>
      </c>
      <c r="M174" s="7" t="s">
        <v>515</v>
      </c>
      <c r="N174" s="7">
        <v>28</v>
      </c>
    </row>
    <row r="175" spans="1:14" x14ac:dyDescent="0.45">
      <c r="A175" s="68"/>
      <c r="B175" s="4"/>
      <c r="C175" s="5" t="s">
        <v>374</v>
      </c>
      <c r="D175" s="5" t="s">
        <v>375</v>
      </c>
      <c r="E175" s="20">
        <v>9781782481584</v>
      </c>
      <c r="F175" s="15">
        <v>8.75</v>
      </c>
      <c r="G175" s="6" t="str">
        <f>IF(TRIM(Tbl_Orderform_183481214124251[TradeEdu])="TRADE",IF(Cell_tdisc="","",Cell_tdisc),IF(TRIM(Tbl_Orderform_183481214124251[TradeEdu])="EDUCATION",IF(Cell_edisc="","",Cell_edisc),""))</f>
        <v/>
      </c>
      <c r="H17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7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75" s="15" t="str">
        <f>IF(Tbl_Orderform_183481214124251[Qty]&gt;0,Tbl_Orderform_183481214124251[[#This Row],[VAT]]+Tbl_Orderform_183481214124251[[#This Row],[Net Value]],"")</f>
        <v/>
      </c>
      <c r="K175" s="15">
        <v>8.75</v>
      </c>
      <c r="L175" s="7" t="s">
        <v>22</v>
      </c>
      <c r="M175" s="7" t="s">
        <v>515</v>
      </c>
      <c r="N175" s="7">
        <v>28</v>
      </c>
    </row>
    <row r="176" spans="1:14" x14ac:dyDescent="0.45">
      <c r="A176" s="68"/>
      <c r="B176" s="4"/>
      <c r="C176" s="5" t="s">
        <v>376</v>
      </c>
      <c r="D176" s="5" t="s">
        <v>377</v>
      </c>
      <c r="E176" s="20">
        <v>9781782481591</v>
      </c>
      <c r="F176" s="15">
        <v>8.75</v>
      </c>
      <c r="G176" s="6" t="str">
        <f>IF(TRIM(Tbl_Orderform_183481214124251[TradeEdu])="TRADE",IF(Cell_tdisc="","",Cell_tdisc),IF(TRIM(Tbl_Orderform_183481214124251[TradeEdu])="EDUCATION",IF(Cell_edisc="","",Cell_edisc),""))</f>
        <v/>
      </c>
      <c r="H17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7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76" s="15" t="str">
        <f>IF(Tbl_Orderform_183481214124251[Qty]&gt;0,Tbl_Orderform_183481214124251[[#This Row],[VAT]]+Tbl_Orderform_183481214124251[[#This Row],[Net Value]],"")</f>
        <v/>
      </c>
      <c r="K176" s="15">
        <v>8.75</v>
      </c>
      <c r="L176" s="7" t="s">
        <v>22</v>
      </c>
      <c r="M176" s="7" t="s">
        <v>515</v>
      </c>
      <c r="N176" s="7">
        <v>28</v>
      </c>
    </row>
    <row r="177" spans="1:14" x14ac:dyDescent="0.45">
      <c r="A177" s="68"/>
      <c r="B177" s="4"/>
      <c r="C177" s="5" t="s">
        <v>382</v>
      </c>
      <c r="D177" s="5" t="s">
        <v>383</v>
      </c>
      <c r="E177" s="20">
        <v>9781782481621</v>
      </c>
      <c r="F177" s="15">
        <v>27.99</v>
      </c>
      <c r="G177" s="6" t="str">
        <f>IF(TRIM(Tbl_Orderform_183481214124251[TradeEdu])="TRADE",IF(Cell_tdisc="","",Cell_tdisc),IF(TRIM(Tbl_Orderform_183481214124251[TradeEdu])="EDUCATION",IF(Cell_edisc="","",Cell_edisc),""))</f>
        <v/>
      </c>
      <c r="H17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7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77" s="15" t="str">
        <f>IF(Tbl_Orderform_183481214124251[Qty]&gt;0,Tbl_Orderform_183481214124251[[#This Row],[VAT]]+Tbl_Orderform_183481214124251[[#This Row],[Net Value]],"")</f>
        <v/>
      </c>
      <c r="K177" s="15">
        <v>27.99</v>
      </c>
      <c r="L177" s="7" t="s">
        <v>22</v>
      </c>
      <c r="M177" s="7" t="s">
        <v>515</v>
      </c>
      <c r="N177" s="7">
        <v>55</v>
      </c>
    </row>
    <row r="178" spans="1:14" x14ac:dyDescent="0.45">
      <c r="A178" s="68"/>
      <c r="B178" s="4"/>
      <c r="C178" s="5" t="s">
        <v>378</v>
      </c>
      <c r="D178" s="5" t="s">
        <v>379</v>
      </c>
      <c r="E178" s="20">
        <v>9781782481607</v>
      </c>
      <c r="F178" s="15">
        <v>15.99</v>
      </c>
      <c r="G178" s="6" t="str">
        <f>IF(TRIM(Tbl_Orderform_183481214124251[TradeEdu])="TRADE",IF(Cell_tdisc="","",Cell_tdisc),IF(TRIM(Tbl_Orderform_183481214124251[TradeEdu])="EDUCATION",IF(Cell_edisc="","",Cell_edisc),""))</f>
        <v/>
      </c>
      <c r="H17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7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78" s="15" t="str">
        <f>IF(Tbl_Orderform_183481214124251[Qty]&gt;0,Tbl_Orderform_183481214124251[[#This Row],[VAT]]+Tbl_Orderform_183481214124251[[#This Row],[Net Value]],"")</f>
        <v/>
      </c>
      <c r="K178" s="15">
        <v>19.190000000000001</v>
      </c>
      <c r="L178" s="7" t="s">
        <v>22</v>
      </c>
      <c r="M178" s="7" t="s">
        <v>515</v>
      </c>
      <c r="N178" s="7">
        <v>25</v>
      </c>
    </row>
    <row r="179" spans="1:14" x14ac:dyDescent="0.45">
      <c r="A179" s="68"/>
      <c r="B179" s="4"/>
      <c r="C179" s="5" t="s">
        <v>449</v>
      </c>
      <c r="D179" s="5" t="s">
        <v>450</v>
      </c>
      <c r="E179" s="20">
        <v>9781782483304</v>
      </c>
      <c r="F179" s="15">
        <v>15.99</v>
      </c>
      <c r="G179" s="6" t="str">
        <f>IF(TRIM(Tbl_Orderform_183481214124251[TradeEdu])="TRADE",IF(Cell_tdisc="","",Cell_tdisc),IF(TRIM(Tbl_Orderform_183481214124251[TradeEdu])="EDUCATION",IF(Cell_edisc="","",Cell_edisc),""))</f>
        <v/>
      </c>
      <c r="H17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7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79" s="15" t="str">
        <f>IF(Tbl_Orderform_183481214124251[Qty]&gt;0,Tbl_Orderform_183481214124251[[#This Row],[VAT]]+Tbl_Orderform_183481214124251[[#This Row],[Net Value]],"")</f>
        <v/>
      </c>
      <c r="K179" s="15">
        <v>19.190000000000001</v>
      </c>
      <c r="L179" s="7" t="s">
        <v>22</v>
      </c>
      <c r="M179" s="7" t="s">
        <v>515</v>
      </c>
      <c r="N179" s="7">
        <v>0</v>
      </c>
    </row>
    <row r="180" spans="1:14" x14ac:dyDescent="0.45">
      <c r="A180" s="68"/>
      <c r="B180" s="4"/>
      <c r="C180" s="5" t="s">
        <v>402</v>
      </c>
      <c r="D180" s="5" t="s">
        <v>403</v>
      </c>
      <c r="E180" s="20">
        <v>9781782481928</v>
      </c>
      <c r="F180" s="15">
        <v>3.99</v>
      </c>
      <c r="G180" s="6" t="str">
        <f>IF(TRIM(Tbl_Orderform_183481214124251[TradeEdu])="TRADE",IF(Cell_tdisc="","",Cell_tdisc),IF(TRIM(Tbl_Orderform_183481214124251[TradeEdu])="EDUCATION",IF(Cell_edisc="","",Cell_edisc),""))</f>
        <v/>
      </c>
      <c r="H18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8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80" s="15" t="str">
        <f>IF(Tbl_Orderform_183481214124251[Qty]&gt;0,Tbl_Orderform_183481214124251[[#This Row],[VAT]]+Tbl_Orderform_183481214124251[[#This Row],[Net Value]],"")</f>
        <v/>
      </c>
      <c r="K180" s="15">
        <v>4.79</v>
      </c>
      <c r="L180" s="7" t="s">
        <v>22</v>
      </c>
      <c r="M180" s="7" t="s">
        <v>515</v>
      </c>
      <c r="N180" s="7">
        <v>0</v>
      </c>
    </row>
    <row r="181" spans="1:14" x14ac:dyDescent="0.45">
      <c r="A181" s="68"/>
      <c r="B181" s="4"/>
      <c r="C181" s="5" t="s">
        <v>400</v>
      </c>
      <c r="D181" s="5" t="s">
        <v>401</v>
      </c>
      <c r="E181" s="20">
        <v>9781782481911</v>
      </c>
      <c r="F181" s="15">
        <v>54.99</v>
      </c>
      <c r="G181" s="6" t="str">
        <f>IF(TRIM(Tbl_Orderform_183481214124251[TradeEdu])="TRADE",IF(Cell_tdisc="","",Cell_tdisc),IF(TRIM(Tbl_Orderform_183481214124251[TradeEdu])="EDUCATION",IF(Cell_edisc="","",Cell_edisc),""))</f>
        <v/>
      </c>
      <c r="H18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8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81" s="15" t="str">
        <f>IF(Tbl_Orderform_183481214124251[Qty]&gt;0,Tbl_Orderform_183481214124251[[#This Row],[VAT]]+Tbl_Orderform_183481214124251[[#This Row],[Net Value]],"")</f>
        <v/>
      </c>
      <c r="K181" s="15">
        <v>65.989999999999995</v>
      </c>
      <c r="L181" s="7" t="s">
        <v>22</v>
      </c>
      <c r="M181" s="7" t="s">
        <v>515</v>
      </c>
      <c r="N181" s="7">
        <v>0</v>
      </c>
    </row>
    <row r="182" spans="1:14" x14ac:dyDescent="0.45">
      <c r="A182" s="68"/>
      <c r="B182" s="4"/>
      <c r="C182" s="5" t="s">
        <v>380</v>
      </c>
      <c r="D182" s="5" t="s">
        <v>381</v>
      </c>
      <c r="E182" s="20">
        <v>9781782481614</v>
      </c>
      <c r="F182" s="15">
        <v>15.99</v>
      </c>
      <c r="G182" s="6" t="str">
        <f>IF(TRIM(Tbl_Orderform_183481214124251[TradeEdu])="TRADE",IF(Cell_tdisc="","",Cell_tdisc),IF(TRIM(Tbl_Orderform_183481214124251[TradeEdu])="EDUCATION",IF(Cell_edisc="","",Cell_edisc),""))</f>
        <v/>
      </c>
      <c r="H18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8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82" s="15" t="str">
        <f>IF(Tbl_Orderform_183481214124251[Qty]&gt;0,Tbl_Orderform_183481214124251[[#This Row],[VAT]]+Tbl_Orderform_183481214124251[[#This Row],[Net Value]],"")</f>
        <v/>
      </c>
      <c r="K182" s="15">
        <v>19.190000000000001</v>
      </c>
      <c r="L182" s="7" t="s">
        <v>22</v>
      </c>
      <c r="M182" s="7" t="s">
        <v>515</v>
      </c>
      <c r="N182" s="7">
        <v>30</v>
      </c>
    </row>
    <row r="183" spans="1:14" x14ac:dyDescent="0.45">
      <c r="A183" s="68"/>
      <c r="B183" s="4"/>
      <c r="C183" s="5" t="s">
        <v>411</v>
      </c>
      <c r="D183" s="5" t="s">
        <v>412</v>
      </c>
      <c r="E183" s="20">
        <v>9781782482208</v>
      </c>
      <c r="F183" s="15">
        <v>6.66</v>
      </c>
      <c r="G183" s="6" t="str">
        <f>IF(TRIM(Tbl_Orderform_183481214124251[TradeEdu])="TRADE",IF(Cell_tdisc="","",Cell_tdisc),IF(TRIM(Tbl_Orderform_183481214124251[TradeEdu])="EDUCATION",IF(Cell_edisc="","",Cell_edisc),""))</f>
        <v/>
      </c>
      <c r="H18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8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83" s="15" t="str">
        <f>IF(Tbl_Orderform_183481214124251[Qty]&gt;0,Tbl_Orderform_183481214124251[[#This Row],[VAT]]+Tbl_Orderform_183481214124251[[#This Row],[Net Value]],"")</f>
        <v/>
      </c>
      <c r="K183" s="15">
        <v>7.99</v>
      </c>
      <c r="L183" s="7" t="s">
        <v>22</v>
      </c>
      <c r="M183" s="7" t="s">
        <v>515</v>
      </c>
      <c r="N183" s="7">
        <v>150</v>
      </c>
    </row>
    <row r="184" spans="1:14" x14ac:dyDescent="0.45">
      <c r="A184" s="68"/>
      <c r="B184" s="33"/>
      <c r="C184" s="34" t="s">
        <v>176</v>
      </c>
      <c r="D184" s="34" t="s">
        <v>177</v>
      </c>
      <c r="E184" s="35">
        <v>9781862097278</v>
      </c>
      <c r="F184" s="36">
        <v>99.99</v>
      </c>
      <c r="G184" s="39" t="str">
        <f>IF(TRIM(Tbl_Orderform_183481214124251[TradeEdu])="TRADE",IF(Cell_tdisc="","",Cell_tdisc),IF(TRIM(Tbl_Orderform_183481214124251[TradeEdu])="EDUCATION",IF(Cell_edisc="","",Cell_edisc),""))</f>
        <v/>
      </c>
      <c r="H184"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84"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84" s="36" t="str">
        <f>IF(Tbl_Orderform_183481214124251[Qty]&gt;0,Tbl_Orderform_183481214124251[[#This Row],[VAT]]+Tbl_Orderform_183481214124251[[#This Row],[Net Value]],"")</f>
        <v/>
      </c>
      <c r="K184" s="15">
        <v>113.19</v>
      </c>
      <c r="L184" s="7" t="s">
        <v>22</v>
      </c>
      <c r="M184" s="7" t="s">
        <v>515</v>
      </c>
      <c r="N184" s="7">
        <v>1</v>
      </c>
    </row>
    <row r="185" spans="1:14" x14ac:dyDescent="0.45">
      <c r="A185" s="68"/>
      <c r="B185" s="33"/>
      <c r="C185" s="34" t="s">
        <v>183</v>
      </c>
      <c r="D185" s="34" t="s">
        <v>184</v>
      </c>
      <c r="E185" s="35">
        <v>9781862097308</v>
      </c>
      <c r="F185" s="36">
        <v>34.99</v>
      </c>
      <c r="G185" s="39" t="str">
        <f>IF(TRIM(Tbl_Orderform_183481214124251[TradeEdu])="TRADE",IF(Cell_tdisc="","",Cell_tdisc),IF(TRIM(Tbl_Orderform_183481214124251[TradeEdu])="EDUCATION",IF(Cell_edisc="","",Cell_edisc),""))</f>
        <v/>
      </c>
      <c r="H185"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85"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85" s="36" t="str">
        <f>IF(Tbl_Orderform_183481214124251[Qty]&gt;0,Tbl_Orderform_183481214124251[[#This Row],[VAT]]+Tbl_Orderform_183481214124251[[#This Row],[Net Value]],"")</f>
        <v/>
      </c>
      <c r="K185" s="15">
        <v>34.99</v>
      </c>
      <c r="L185" s="7" t="s">
        <v>22</v>
      </c>
      <c r="M185" s="7" t="s">
        <v>515</v>
      </c>
      <c r="N185" s="7">
        <v>5</v>
      </c>
    </row>
    <row r="186" spans="1:14" x14ac:dyDescent="0.45">
      <c r="A186" s="68"/>
      <c r="B186" s="33"/>
      <c r="C186" s="34" t="s">
        <v>129</v>
      </c>
      <c r="D186" s="34" t="s">
        <v>130</v>
      </c>
      <c r="E186" s="35">
        <v>9781862096516</v>
      </c>
      <c r="F186" s="36">
        <v>9.99</v>
      </c>
      <c r="G186" s="39" t="str">
        <f>IF(TRIM(Tbl_Orderform_183481214124251[TradeEdu])="TRADE",IF(Cell_tdisc="","",Cell_tdisc),IF(TRIM(Tbl_Orderform_183481214124251[TradeEdu])="EDUCATION",IF(Cell_edisc="","",Cell_edisc),""))</f>
        <v/>
      </c>
      <c r="H186"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86"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86" s="36" t="str">
        <f>IF(Tbl_Orderform_183481214124251[Qty]&gt;0,Tbl_Orderform_183481214124251[[#This Row],[VAT]]+Tbl_Orderform_183481214124251[[#This Row],[Net Value]],"")</f>
        <v/>
      </c>
      <c r="K186" s="15">
        <v>9.99</v>
      </c>
      <c r="L186" s="7" t="s">
        <v>22</v>
      </c>
      <c r="M186" s="7" t="s">
        <v>515</v>
      </c>
      <c r="N186" s="7">
        <v>40</v>
      </c>
    </row>
    <row r="187" spans="1:14" x14ac:dyDescent="0.45">
      <c r="A187" s="68"/>
      <c r="B187" s="33"/>
      <c r="C187" s="34" t="s">
        <v>131</v>
      </c>
      <c r="D187" s="34" t="s">
        <v>132</v>
      </c>
      <c r="E187" s="35">
        <v>9781862096523</v>
      </c>
      <c r="F187" s="36">
        <v>9.99</v>
      </c>
      <c r="G187" s="39" t="str">
        <f>IF(TRIM(Tbl_Orderform_183481214124251[TradeEdu])="TRADE",IF(Cell_tdisc="","",Cell_tdisc),IF(TRIM(Tbl_Orderform_183481214124251[TradeEdu])="EDUCATION",IF(Cell_edisc="","",Cell_edisc),""))</f>
        <v/>
      </c>
      <c r="H187"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87"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87" s="36" t="str">
        <f>IF(Tbl_Orderform_183481214124251[Qty]&gt;0,Tbl_Orderform_183481214124251[[#This Row],[VAT]]+Tbl_Orderform_183481214124251[[#This Row],[Net Value]],"")</f>
        <v/>
      </c>
      <c r="K187" s="15">
        <v>9.99</v>
      </c>
      <c r="L187" s="7" t="s">
        <v>22</v>
      </c>
      <c r="M187" s="7" t="s">
        <v>515</v>
      </c>
      <c r="N187" s="7">
        <v>40</v>
      </c>
    </row>
    <row r="188" spans="1:14" x14ac:dyDescent="0.45">
      <c r="A188" s="68"/>
      <c r="B188" s="33"/>
      <c r="C188" s="34" t="s">
        <v>133</v>
      </c>
      <c r="D188" s="34" t="s">
        <v>134</v>
      </c>
      <c r="E188" s="35">
        <v>9781862096530</v>
      </c>
      <c r="F188" s="36">
        <v>9.99</v>
      </c>
      <c r="G188" s="39" t="str">
        <f>IF(TRIM(Tbl_Orderform_183481214124251[TradeEdu])="TRADE",IF(Cell_tdisc="","",Cell_tdisc),IF(TRIM(Tbl_Orderform_183481214124251[TradeEdu])="EDUCATION",IF(Cell_edisc="","",Cell_edisc),""))</f>
        <v/>
      </c>
      <c r="H188"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88"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88" s="36" t="str">
        <f>IF(Tbl_Orderform_183481214124251[Qty]&gt;0,Tbl_Orderform_183481214124251[[#This Row],[VAT]]+Tbl_Orderform_183481214124251[[#This Row],[Net Value]],"")</f>
        <v/>
      </c>
      <c r="K188" s="15">
        <v>9.99</v>
      </c>
      <c r="L188" s="7" t="s">
        <v>22</v>
      </c>
      <c r="M188" s="7" t="s">
        <v>515</v>
      </c>
      <c r="N188" s="7">
        <v>32</v>
      </c>
    </row>
    <row r="189" spans="1:14" x14ac:dyDescent="0.45">
      <c r="A189" s="68"/>
      <c r="B189" s="33"/>
      <c r="C189" s="34" t="s">
        <v>135</v>
      </c>
      <c r="D189" s="34" t="s">
        <v>136</v>
      </c>
      <c r="E189" s="35">
        <v>9781862096547</v>
      </c>
      <c r="F189" s="36">
        <v>9.99</v>
      </c>
      <c r="G189" s="39" t="str">
        <f>IF(TRIM(Tbl_Orderform_183481214124251[TradeEdu])="TRADE",IF(Cell_tdisc="","",Cell_tdisc),IF(TRIM(Tbl_Orderform_183481214124251[TradeEdu])="EDUCATION",IF(Cell_edisc="","",Cell_edisc),""))</f>
        <v/>
      </c>
      <c r="H189"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89"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89" s="36" t="str">
        <f>IF(Tbl_Orderform_183481214124251[Qty]&gt;0,Tbl_Orderform_183481214124251[[#This Row],[VAT]]+Tbl_Orderform_183481214124251[[#This Row],[Net Value]],"")</f>
        <v/>
      </c>
      <c r="K189" s="15">
        <v>9.99</v>
      </c>
      <c r="L189" s="7" t="s">
        <v>22</v>
      </c>
      <c r="M189" s="7" t="s">
        <v>515</v>
      </c>
      <c r="N189" s="7">
        <v>32</v>
      </c>
    </row>
    <row r="190" spans="1:14" x14ac:dyDescent="0.45">
      <c r="A190" s="68"/>
      <c r="B190" s="33"/>
      <c r="C190" s="34" t="s">
        <v>238</v>
      </c>
      <c r="D190" s="34" t="s">
        <v>239</v>
      </c>
      <c r="E190" s="35">
        <v>9781862098220</v>
      </c>
      <c r="F190" s="36">
        <v>34.99</v>
      </c>
      <c r="G190" s="39" t="str">
        <f>IF(TRIM(Tbl_Orderform_183481214124251[TradeEdu])="TRADE",IF(Cell_tdisc="","",Cell_tdisc),IF(TRIM(Tbl_Orderform_183481214124251[TradeEdu])="EDUCATION",IF(Cell_edisc="","",Cell_edisc),""))</f>
        <v/>
      </c>
      <c r="H190"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90"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90" s="36" t="str">
        <f>IF(Tbl_Orderform_183481214124251[Qty]&gt;0,Tbl_Orderform_183481214124251[[#This Row],[VAT]]+Tbl_Orderform_183481214124251[[#This Row],[Net Value]],"")</f>
        <v/>
      </c>
      <c r="K190" s="15">
        <v>41.99</v>
      </c>
      <c r="L190" s="7" t="s">
        <v>22</v>
      </c>
      <c r="M190" s="7" t="s">
        <v>515</v>
      </c>
      <c r="N190" s="7">
        <v>25</v>
      </c>
    </row>
    <row r="191" spans="1:14" x14ac:dyDescent="0.45">
      <c r="A191" s="68"/>
      <c r="B191" s="33"/>
      <c r="C191" s="34" t="s">
        <v>322</v>
      </c>
      <c r="D191" s="34" t="s">
        <v>323</v>
      </c>
      <c r="E191" s="35">
        <v>9781782480716</v>
      </c>
      <c r="F191" s="36">
        <v>34.99</v>
      </c>
      <c r="G191" s="39" t="str">
        <f>IF(TRIM(Tbl_Orderform_183481214124251[TradeEdu])="TRADE",IF(Cell_tdisc="","",Cell_tdisc),IF(TRIM(Tbl_Orderform_183481214124251[TradeEdu])="EDUCATION",IF(Cell_edisc="","",Cell_edisc),""))</f>
        <v/>
      </c>
      <c r="H191"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91"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91" s="36" t="str">
        <f>IF(Tbl_Orderform_183481214124251[Qty]&gt;0,Tbl_Orderform_183481214124251[[#This Row],[VAT]]+Tbl_Orderform_183481214124251[[#This Row],[Net Value]],"")</f>
        <v/>
      </c>
      <c r="K191" s="15">
        <v>41.99</v>
      </c>
      <c r="L191" s="7" t="s">
        <v>22</v>
      </c>
      <c r="M191" s="7" t="s">
        <v>515</v>
      </c>
      <c r="N191" s="7">
        <v>1</v>
      </c>
    </row>
    <row r="192" spans="1:14" x14ac:dyDescent="0.45">
      <c r="A192" s="68"/>
      <c r="B192" s="33"/>
      <c r="C192" s="34" t="s">
        <v>280</v>
      </c>
      <c r="D192" s="34" t="s">
        <v>281</v>
      </c>
      <c r="E192" s="35">
        <v>9781862099463</v>
      </c>
      <c r="F192" s="36">
        <v>124.99</v>
      </c>
      <c r="G192" s="39" t="str">
        <f>IF(TRIM(Tbl_Orderform_183481214124251[TradeEdu])="TRADE",IF(Cell_tdisc="","",Cell_tdisc),IF(TRIM(Tbl_Orderform_183481214124251[TradeEdu])="EDUCATION",IF(Cell_edisc="","",Cell_edisc),""))</f>
        <v/>
      </c>
      <c r="H192"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92"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92" s="36" t="str">
        <f>IF(Tbl_Orderform_183481214124251[Qty]&gt;0,Tbl_Orderform_183481214124251[[#This Row],[VAT]]+Tbl_Orderform_183481214124251[[#This Row],[Net Value]],"")</f>
        <v/>
      </c>
      <c r="K192" s="15">
        <v>149.99</v>
      </c>
      <c r="L192" s="7" t="s">
        <v>22</v>
      </c>
      <c r="M192" s="7" t="s">
        <v>515</v>
      </c>
      <c r="N192" s="7">
        <v>1</v>
      </c>
    </row>
    <row r="193" spans="1:14" x14ac:dyDescent="0.45">
      <c r="A193" s="68"/>
      <c r="B193" s="33"/>
      <c r="C193" s="34" t="s">
        <v>286</v>
      </c>
      <c r="D193" s="34" t="s">
        <v>287</v>
      </c>
      <c r="E193" s="35">
        <v>9781862099494</v>
      </c>
      <c r="F193" s="36">
        <v>3.99</v>
      </c>
      <c r="G193" s="39" t="str">
        <f>IF(TRIM(Tbl_Orderform_183481214124251[TradeEdu])="TRADE",IF(Cell_tdisc="","",Cell_tdisc),IF(TRIM(Tbl_Orderform_183481214124251[TradeEdu])="EDUCATION",IF(Cell_edisc="","",Cell_edisc),""))</f>
        <v/>
      </c>
      <c r="H193"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93"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93" s="36" t="str">
        <f>IF(Tbl_Orderform_183481214124251[Qty]&gt;0,Tbl_Orderform_183481214124251[[#This Row],[VAT]]+Tbl_Orderform_183481214124251[[#This Row],[Net Value]],"")</f>
        <v/>
      </c>
      <c r="K193" s="15">
        <v>4.79</v>
      </c>
      <c r="L193" s="7" t="s">
        <v>22</v>
      </c>
      <c r="M193" s="7" t="s">
        <v>515</v>
      </c>
      <c r="N193" s="7">
        <v>1</v>
      </c>
    </row>
    <row r="194" spans="1:14" x14ac:dyDescent="0.45">
      <c r="A194" s="68"/>
      <c r="B194" s="33"/>
      <c r="C194" s="34" t="s">
        <v>137</v>
      </c>
      <c r="D194" s="34" t="s">
        <v>138</v>
      </c>
      <c r="E194" s="35">
        <v>9781862096622</v>
      </c>
      <c r="F194" s="36">
        <v>19.989999999999998</v>
      </c>
      <c r="G194" s="39" t="str">
        <f>IF(TRIM(Tbl_Orderform_183481214124251[TradeEdu])="TRADE",IF(Cell_tdisc="","",Cell_tdisc),IF(TRIM(Tbl_Orderform_183481214124251[TradeEdu])="EDUCATION",IF(Cell_edisc="","",Cell_edisc),""))</f>
        <v/>
      </c>
      <c r="H194"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94"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94" s="36" t="str">
        <f>IF(Tbl_Orderform_183481214124251[Qty]&gt;0,Tbl_Orderform_183481214124251[[#This Row],[VAT]]+Tbl_Orderform_183481214124251[[#This Row],[Net Value]],"")</f>
        <v/>
      </c>
      <c r="K194" s="15">
        <v>23.99</v>
      </c>
      <c r="L194" s="7" t="s">
        <v>22</v>
      </c>
      <c r="M194" s="7" t="s">
        <v>515</v>
      </c>
      <c r="N194" s="7">
        <v>120</v>
      </c>
    </row>
    <row r="195" spans="1:14" x14ac:dyDescent="0.45">
      <c r="A195" s="68"/>
      <c r="B195" s="33"/>
      <c r="C195" s="34" t="s">
        <v>139</v>
      </c>
      <c r="D195" s="34" t="s">
        <v>140</v>
      </c>
      <c r="E195" s="35">
        <v>9781862096653</v>
      </c>
      <c r="F195" s="36">
        <v>4.99</v>
      </c>
      <c r="G195" s="39" t="str">
        <f>IF(TRIM(Tbl_Orderform_183481214124251[TradeEdu])="TRADE",IF(Cell_tdisc="","",Cell_tdisc),IF(TRIM(Tbl_Orderform_183481214124251[TradeEdu])="EDUCATION",IF(Cell_edisc="","",Cell_edisc),""))</f>
        <v/>
      </c>
      <c r="H195"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95"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95" s="36" t="str">
        <f>IF(Tbl_Orderform_183481214124251[Qty]&gt;0,Tbl_Orderform_183481214124251[[#This Row],[VAT]]+Tbl_Orderform_183481214124251[[#This Row],[Net Value]],"")</f>
        <v/>
      </c>
      <c r="K195" s="15">
        <v>4.99</v>
      </c>
      <c r="L195" s="7" t="s">
        <v>22</v>
      </c>
      <c r="M195" s="7" t="s">
        <v>515</v>
      </c>
      <c r="N195" s="7">
        <v>100</v>
      </c>
    </row>
    <row r="196" spans="1:14" x14ac:dyDescent="0.45">
      <c r="A196" s="68"/>
      <c r="B196" s="33"/>
      <c r="C196" s="34" t="s">
        <v>179</v>
      </c>
      <c r="D196" s="34" t="s">
        <v>180</v>
      </c>
      <c r="E196" s="35">
        <v>9781862097285</v>
      </c>
      <c r="F196" s="36">
        <v>99.99</v>
      </c>
      <c r="G196" s="39" t="str">
        <f>IF(TRIM(Tbl_Orderform_183481214124251[TradeEdu])="TRADE",IF(Cell_tdisc="","",Cell_tdisc),IF(TRIM(Tbl_Orderform_183481214124251[TradeEdu])="EDUCATION",IF(Cell_edisc="","",Cell_edisc),""))</f>
        <v/>
      </c>
      <c r="H196"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96"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96" s="36" t="str">
        <f>IF(Tbl_Orderform_183481214124251[Qty]&gt;0,Tbl_Orderform_183481214124251[[#This Row],[VAT]]+Tbl_Orderform_183481214124251[[#This Row],[Net Value]],"")</f>
        <v/>
      </c>
      <c r="K196" s="15">
        <v>113.19</v>
      </c>
      <c r="L196" s="7" t="s">
        <v>22</v>
      </c>
      <c r="M196" s="7" t="s">
        <v>515</v>
      </c>
      <c r="N196" s="7">
        <v>1</v>
      </c>
    </row>
    <row r="197" spans="1:14" x14ac:dyDescent="0.45">
      <c r="A197" s="68"/>
      <c r="B197" s="33"/>
      <c r="C197" s="34" t="s">
        <v>185</v>
      </c>
      <c r="D197" s="34" t="s">
        <v>186</v>
      </c>
      <c r="E197" s="35">
        <v>9781862097315</v>
      </c>
      <c r="F197" s="36">
        <v>34.99</v>
      </c>
      <c r="G197" s="39" t="str">
        <f>IF(TRIM(Tbl_Orderform_183481214124251[TradeEdu])="TRADE",IF(Cell_tdisc="","",Cell_tdisc),IF(TRIM(Tbl_Orderform_183481214124251[TradeEdu])="EDUCATION",IF(Cell_edisc="","",Cell_edisc),""))</f>
        <v/>
      </c>
      <c r="H197"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97"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97" s="36" t="str">
        <f>IF(Tbl_Orderform_183481214124251[Qty]&gt;0,Tbl_Orderform_183481214124251[[#This Row],[VAT]]+Tbl_Orderform_183481214124251[[#This Row],[Net Value]],"")</f>
        <v/>
      </c>
      <c r="K197" s="15">
        <v>34.99</v>
      </c>
      <c r="L197" s="7" t="s">
        <v>22</v>
      </c>
      <c r="M197" s="7" t="s">
        <v>515</v>
      </c>
      <c r="N197" s="7">
        <v>10</v>
      </c>
    </row>
    <row r="198" spans="1:14" x14ac:dyDescent="0.45">
      <c r="A198" s="68"/>
      <c r="B198" s="33"/>
      <c r="C198" s="34" t="s">
        <v>141</v>
      </c>
      <c r="D198" s="34" t="s">
        <v>142</v>
      </c>
      <c r="E198" s="35">
        <v>9781862096660</v>
      </c>
      <c r="F198" s="36">
        <v>9.99</v>
      </c>
      <c r="G198" s="39" t="str">
        <f>IF(TRIM(Tbl_Orderform_183481214124251[TradeEdu])="TRADE",IF(Cell_tdisc="","",Cell_tdisc),IF(TRIM(Tbl_Orderform_183481214124251[TradeEdu])="EDUCATION",IF(Cell_edisc="","",Cell_edisc),""))</f>
        <v/>
      </c>
      <c r="H198"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98"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98" s="36" t="str">
        <f>IF(Tbl_Orderform_183481214124251[Qty]&gt;0,Tbl_Orderform_183481214124251[[#This Row],[VAT]]+Tbl_Orderform_183481214124251[[#This Row],[Net Value]],"")</f>
        <v/>
      </c>
      <c r="K198" s="15">
        <v>9.99</v>
      </c>
      <c r="L198" s="7" t="s">
        <v>22</v>
      </c>
      <c r="M198" s="7" t="s">
        <v>515</v>
      </c>
      <c r="N198" s="7">
        <v>40</v>
      </c>
    </row>
    <row r="199" spans="1:14" x14ac:dyDescent="0.45">
      <c r="A199" s="68"/>
      <c r="B199" s="33"/>
      <c r="C199" s="34" t="s">
        <v>143</v>
      </c>
      <c r="D199" s="34" t="s">
        <v>144</v>
      </c>
      <c r="E199" s="35">
        <v>9781862096677</v>
      </c>
      <c r="F199" s="36">
        <v>9.99</v>
      </c>
      <c r="G199" s="39" t="str">
        <f>IF(TRIM(Tbl_Orderform_183481214124251[TradeEdu])="TRADE",IF(Cell_tdisc="","",Cell_tdisc),IF(TRIM(Tbl_Orderform_183481214124251[TradeEdu])="EDUCATION",IF(Cell_edisc="","",Cell_edisc),""))</f>
        <v/>
      </c>
      <c r="H199"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199"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199" s="36" t="str">
        <f>IF(Tbl_Orderform_183481214124251[Qty]&gt;0,Tbl_Orderform_183481214124251[[#This Row],[VAT]]+Tbl_Orderform_183481214124251[[#This Row],[Net Value]],"")</f>
        <v/>
      </c>
      <c r="K199" s="15">
        <v>9.99</v>
      </c>
      <c r="L199" s="7" t="s">
        <v>22</v>
      </c>
      <c r="M199" s="7" t="s">
        <v>515</v>
      </c>
      <c r="N199" s="7">
        <v>40</v>
      </c>
    </row>
    <row r="200" spans="1:14" x14ac:dyDescent="0.45">
      <c r="A200" s="68"/>
      <c r="B200" s="33"/>
      <c r="C200" s="34" t="s">
        <v>145</v>
      </c>
      <c r="D200" s="34" t="s">
        <v>146</v>
      </c>
      <c r="E200" s="35">
        <v>9781862096684</v>
      </c>
      <c r="F200" s="36">
        <v>9.99</v>
      </c>
      <c r="G200" s="39" t="str">
        <f>IF(TRIM(Tbl_Orderform_183481214124251[TradeEdu])="TRADE",IF(Cell_tdisc="","",Cell_tdisc),IF(TRIM(Tbl_Orderform_183481214124251[TradeEdu])="EDUCATION",IF(Cell_edisc="","",Cell_edisc),""))</f>
        <v/>
      </c>
      <c r="H200"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00"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00" s="36" t="str">
        <f>IF(Tbl_Orderform_183481214124251[Qty]&gt;0,Tbl_Orderform_183481214124251[[#This Row],[VAT]]+Tbl_Orderform_183481214124251[[#This Row],[Net Value]],"")</f>
        <v/>
      </c>
      <c r="K200" s="15">
        <v>9.99</v>
      </c>
      <c r="L200" s="7" t="s">
        <v>22</v>
      </c>
      <c r="M200" s="7" t="s">
        <v>515</v>
      </c>
      <c r="N200" s="7">
        <v>32</v>
      </c>
    </row>
    <row r="201" spans="1:14" x14ac:dyDescent="0.45">
      <c r="A201" s="68"/>
      <c r="B201" s="33"/>
      <c r="C201" s="34" t="s">
        <v>147</v>
      </c>
      <c r="D201" s="34" t="s">
        <v>148</v>
      </c>
      <c r="E201" s="35">
        <v>9781862096691</v>
      </c>
      <c r="F201" s="36">
        <v>9.99</v>
      </c>
      <c r="G201" s="39" t="str">
        <f>IF(TRIM(Tbl_Orderform_183481214124251[TradeEdu])="TRADE",IF(Cell_tdisc="","",Cell_tdisc),IF(TRIM(Tbl_Orderform_183481214124251[TradeEdu])="EDUCATION",IF(Cell_edisc="","",Cell_edisc),""))</f>
        <v/>
      </c>
      <c r="H201"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01"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01" s="36" t="str">
        <f>IF(Tbl_Orderform_183481214124251[Qty]&gt;0,Tbl_Orderform_183481214124251[[#This Row],[VAT]]+Tbl_Orderform_183481214124251[[#This Row],[Net Value]],"")</f>
        <v/>
      </c>
      <c r="K201" s="15">
        <v>9.99</v>
      </c>
      <c r="L201" s="7" t="s">
        <v>22</v>
      </c>
      <c r="M201" s="7" t="s">
        <v>515</v>
      </c>
      <c r="N201" s="7">
        <v>32</v>
      </c>
    </row>
    <row r="202" spans="1:14" x14ac:dyDescent="0.45">
      <c r="A202" s="68"/>
      <c r="B202" s="33"/>
      <c r="C202" s="34" t="s">
        <v>244</v>
      </c>
      <c r="D202" s="34" t="s">
        <v>245</v>
      </c>
      <c r="E202" s="35">
        <v>9781862098312</v>
      </c>
      <c r="F202" s="36">
        <v>34.99</v>
      </c>
      <c r="G202" s="39" t="str">
        <f>IF(TRIM(Tbl_Orderform_183481214124251[TradeEdu])="TRADE",IF(Cell_tdisc="","",Cell_tdisc),IF(TRIM(Tbl_Orderform_183481214124251[TradeEdu])="EDUCATION",IF(Cell_edisc="","",Cell_edisc),""))</f>
        <v/>
      </c>
      <c r="H202"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02"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02" s="36" t="str">
        <f>IF(Tbl_Orderform_183481214124251[Qty]&gt;0,Tbl_Orderform_183481214124251[[#This Row],[VAT]]+Tbl_Orderform_183481214124251[[#This Row],[Net Value]],"")</f>
        <v/>
      </c>
      <c r="K202" s="15">
        <v>41.99</v>
      </c>
      <c r="L202" s="7" t="s">
        <v>22</v>
      </c>
      <c r="M202" s="7" t="s">
        <v>515</v>
      </c>
      <c r="N202" s="7">
        <v>25</v>
      </c>
    </row>
    <row r="203" spans="1:14" x14ac:dyDescent="0.45">
      <c r="A203" s="68"/>
      <c r="B203" s="33"/>
      <c r="C203" s="34" t="s">
        <v>324</v>
      </c>
      <c r="D203" s="34" t="s">
        <v>325</v>
      </c>
      <c r="E203" s="35">
        <v>9781782480730</v>
      </c>
      <c r="F203" s="36">
        <v>34.99</v>
      </c>
      <c r="G203" s="39" t="str">
        <f>IF(TRIM(Tbl_Orderform_183481214124251[TradeEdu])="TRADE",IF(Cell_tdisc="","",Cell_tdisc),IF(TRIM(Tbl_Orderform_183481214124251[TradeEdu])="EDUCATION",IF(Cell_edisc="","",Cell_edisc),""))</f>
        <v/>
      </c>
      <c r="H203"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03"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03" s="36" t="str">
        <f>IF(Tbl_Orderform_183481214124251[Qty]&gt;0,Tbl_Orderform_183481214124251[[#This Row],[VAT]]+Tbl_Orderform_183481214124251[[#This Row],[Net Value]],"")</f>
        <v/>
      </c>
      <c r="K203" s="15">
        <v>41.99</v>
      </c>
      <c r="L203" s="7" t="s">
        <v>22</v>
      </c>
      <c r="M203" s="7" t="s">
        <v>515</v>
      </c>
      <c r="N203" s="7">
        <v>1</v>
      </c>
    </row>
    <row r="204" spans="1:14" x14ac:dyDescent="0.45">
      <c r="A204" s="68"/>
      <c r="B204" s="33"/>
      <c r="C204" s="34" t="s">
        <v>288</v>
      </c>
      <c r="D204" s="34" t="s">
        <v>289</v>
      </c>
      <c r="E204" s="35">
        <v>9781862099500</v>
      </c>
      <c r="F204" s="36">
        <v>3.99</v>
      </c>
      <c r="G204" s="39" t="str">
        <f>IF(TRIM(Tbl_Orderform_183481214124251[TradeEdu])="TRADE",IF(Cell_tdisc="","",Cell_tdisc),IF(TRIM(Tbl_Orderform_183481214124251[TradeEdu])="EDUCATION",IF(Cell_edisc="","",Cell_edisc),""))</f>
        <v/>
      </c>
      <c r="H204"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04"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04" s="36" t="str">
        <f>IF(Tbl_Orderform_183481214124251[Qty]&gt;0,Tbl_Orderform_183481214124251[[#This Row],[VAT]]+Tbl_Orderform_183481214124251[[#This Row],[Net Value]],"")</f>
        <v/>
      </c>
      <c r="K204" s="15">
        <v>4.79</v>
      </c>
      <c r="L204" s="7" t="s">
        <v>22</v>
      </c>
      <c r="M204" s="7" t="s">
        <v>515</v>
      </c>
      <c r="N204" s="7">
        <v>1</v>
      </c>
    </row>
    <row r="205" spans="1:14" x14ac:dyDescent="0.45">
      <c r="A205" s="68"/>
      <c r="B205" s="33"/>
      <c r="C205" s="34" t="s">
        <v>282</v>
      </c>
      <c r="D205" s="34" t="s">
        <v>283</v>
      </c>
      <c r="E205" s="35">
        <v>9781862099470</v>
      </c>
      <c r="F205" s="36">
        <v>124.99</v>
      </c>
      <c r="G205" s="39" t="str">
        <f>IF(TRIM(Tbl_Orderform_183481214124251[TradeEdu])="TRADE",IF(Cell_tdisc="","",Cell_tdisc),IF(TRIM(Tbl_Orderform_183481214124251[TradeEdu])="EDUCATION",IF(Cell_edisc="","",Cell_edisc),""))</f>
        <v/>
      </c>
      <c r="H205"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05"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05" s="36" t="str">
        <f>IF(Tbl_Orderform_183481214124251[Qty]&gt;0,Tbl_Orderform_183481214124251[[#This Row],[VAT]]+Tbl_Orderform_183481214124251[[#This Row],[Net Value]],"")</f>
        <v/>
      </c>
      <c r="K205" s="15">
        <v>149.99</v>
      </c>
      <c r="L205" s="7" t="s">
        <v>22</v>
      </c>
      <c r="M205" s="7" t="s">
        <v>515</v>
      </c>
      <c r="N205" s="7">
        <v>1</v>
      </c>
    </row>
    <row r="206" spans="1:14" x14ac:dyDescent="0.45">
      <c r="A206" s="68"/>
      <c r="B206" s="33"/>
      <c r="C206" s="34" t="s">
        <v>149</v>
      </c>
      <c r="D206" s="34" t="s">
        <v>150</v>
      </c>
      <c r="E206" s="35">
        <v>9781862096745</v>
      </c>
      <c r="F206" s="36">
        <v>19.989999999999998</v>
      </c>
      <c r="G206" s="39" t="str">
        <f>IF(TRIM(Tbl_Orderform_183481214124251[TradeEdu])="TRADE",IF(Cell_tdisc="","",Cell_tdisc),IF(TRIM(Tbl_Orderform_183481214124251[TradeEdu])="EDUCATION",IF(Cell_edisc="","",Cell_edisc),""))</f>
        <v/>
      </c>
      <c r="H206"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06"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06" s="36" t="str">
        <f>IF(Tbl_Orderform_183481214124251[Qty]&gt;0,Tbl_Orderform_183481214124251[[#This Row],[VAT]]+Tbl_Orderform_183481214124251[[#This Row],[Net Value]],"")</f>
        <v/>
      </c>
      <c r="K206" s="15">
        <v>23.99</v>
      </c>
      <c r="L206" s="7" t="s">
        <v>22</v>
      </c>
      <c r="M206" s="7" t="s">
        <v>515</v>
      </c>
      <c r="N206" s="7">
        <v>120</v>
      </c>
    </row>
    <row r="207" spans="1:14" x14ac:dyDescent="0.45">
      <c r="A207" s="68"/>
      <c r="B207" s="33"/>
      <c r="C207" s="34" t="s">
        <v>151</v>
      </c>
      <c r="D207" s="34" t="s">
        <v>152</v>
      </c>
      <c r="E207" s="35">
        <v>9781862096776</v>
      </c>
      <c r="F207" s="36">
        <v>4.99</v>
      </c>
      <c r="G207" s="39" t="str">
        <f>IF(TRIM(Tbl_Orderform_183481214124251[TradeEdu])="TRADE",IF(Cell_tdisc="","",Cell_tdisc),IF(TRIM(Tbl_Orderform_183481214124251[TradeEdu])="EDUCATION",IF(Cell_edisc="","",Cell_edisc),""))</f>
        <v/>
      </c>
      <c r="H207" s="36"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07" s="36"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07" s="36" t="str">
        <f>IF(Tbl_Orderform_183481214124251[Qty]&gt;0,Tbl_Orderform_183481214124251[[#This Row],[VAT]]+Tbl_Orderform_183481214124251[[#This Row],[Net Value]],"")</f>
        <v/>
      </c>
      <c r="K207" s="15">
        <v>4.99</v>
      </c>
      <c r="L207" s="7" t="s">
        <v>22</v>
      </c>
      <c r="M207" s="7" t="s">
        <v>515</v>
      </c>
      <c r="N207" s="7">
        <v>160</v>
      </c>
    </row>
    <row r="208" spans="1:14" x14ac:dyDescent="0.45">
      <c r="A208" s="68"/>
      <c r="B208" s="38"/>
      <c r="C208" s="34" t="s">
        <v>181</v>
      </c>
      <c r="D208" s="34" t="s">
        <v>182</v>
      </c>
      <c r="E208" s="35">
        <v>9781862097292</v>
      </c>
      <c r="F208" s="36">
        <v>99.99</v>
      </c>
      <c r="G208" s="6" t="str">
        <f>IF(TRIM(Tbl_Orderform_183481214124251[TradeEdu])="TRADE",IF(Cell_tdisc="","",Cell_tdisc),IF(TRIM(Tbl_Orderform_183481214124251[TradeEdu])="EDUCATION",IF(Cell_edisc="","",Cell_edisc),""))</f>
        <v/>
      </c>
      <c r="H20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0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08" s="15" t="str">
        <f>IF(Tbl_Orderform_183481214124251[Qty]&gt;0,Tbl_Orderform_183481214124251[[#This Row],[VAT]]+Tbl_Orderform_183481214124251[[#This Row],[Net Value]],"")</f>
        <v/>
      </c>
      <c r="K208" s="15">
        <v>113.19</v>
      </c>
      <c r="L208" s="7" t="s">
        <v>22</v>
      </c>
      <c r="M208" s="7" t="s">
        <v>515</v>
      </c>
      <c r="N208" s="7">
        <v>1</v>
      </c>
    </row>
    <row r="209" spans="1:14" x14ac:dyDescent="0.45">
      <c r="A209" s="68"/>
      <c r="B209" s="38"/>
      <c r="C209" s="34" t="s">
        <v>187</v>
      </c>
      <c r="D209" s="34" t="s">
        <v>188</v>
      </c>
      <c r="E209" s="35">
        <v>9781862097322</v>
      </c>
      <c r="F209" s="36">
        <v>34.99</v>
      </c>
      <c r="G209" s="6" t="str">
        <f>IF(TRIM(Tbl_Orderform_183481214124251[TradeEdu])="TRADE",IF(Cell_tdisc="","",Cell_tdisc),IF(TRIM(Tbl_Orderform_183481214124251[TradeEdu])="EDUCATION",IF(Cell_edisc="","",Cell_edisc),""))</f>
        <v/>
      </c>
      <c r="H20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0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09" s="15" t="str">
        <f>IF(Tbl_Orderform_183481214124251[Qty]&gt;0,Tbl_Orderform_183481214124251[[#This Row],[VAT]]+Tbl_Orderform_183481214124251[[#This Row],[Net Value]],"")</f>
        <v/>
      </c>
      <c r="K209" s="15">
        <v>34.99</v>
      </c>
      <c r="L209" s="7" t="s">
        <v>22</v>
      </c>
      <c r="M209" s="7" t="s">
        <v>515</v>
      </c>
      <c r="N209" s="7">
        <v>5</v>
      </c>
    </row>
    <row r="210" spans="1:14" x14ac:dyDescent="0.45">
      <c r="A210" s="68"/>
      <c r="B210" s="38"/>
      <c r="C210" s="34" t="s">
        <v>153</v>
      </c>
      <c r="D210" s="34" t="s">
        <v>154</v>
      </c>
      <c r="E210" s="35">
        <v>9781862096783</v>
      </c>
      <c r="F210" s="36">
        <v>9.99</v>
      </c>
      <c r="G210" s="6" t="str">
        <f>IF(TRIM(Tbl_Orderform_183481214124251[TradeEdu])="TRADE",IF(Cell_tdisc="","",Cell_tdisc),IF(TRIM(Tbl_Orderform_183481214124251[TradeEdu])="EDUCATION",IF(Cell_edisc="","",Cell_edisc),""))</f>
        <v/>
      </c>
      <c r="H21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1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10" s="15" t="str">
        <f>IF(Tbl_Orderform_183481214124251[Qty]&gt;0,Tbl_Orderform_183481214124251[[#This Row],[VAT]]+Tbl_Orderform_183481214124251[[#This Row],[Net Value]],"")</f>
        <v/>
      </c>
      <c r="K210" s="15">
        <v>9.99</v>
      </c>
      <c r="L210" s="7" t="s">
        <v>22</v>
      </c>
      <c r="M210" s="7" t="s">
        <v>515</v>
      </c>
      <c r="N210" s="7">
        <v>1</v>
      </c>
    </row>
    <row r="211" spans="1:14" x14ac:dyDescent="0.45">
      <c r="A211" s="68"/>
      <c r="B211" s="38"/>
      <c r="C211" s="34" t="s">
        <v>155</v>
      </c>
      <c r="D211" s="34" t="s">
        <v>156</v>
      </c>
      <c r="E211" s="35">
        <v>9781862096790</v>
      </c>
      <c r="F211" s="36">
        <v>9.99</v>
      </c>
      <c r="G211" s="6" t="str">
        <f>IF(TRIM(Tbl_Orderform_183481214124251[TradeEdu])="TRADE",IF(Cell_tdisc="","",Cell_tdisc),IF(TRIM(Tbl_Orderform_183481214124251[TradeEdu])="EDUCATION",IF(Cell_edisc="","",Cell_edisc),""))</f>
        <v/>
      </c>
      <c r="H21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1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11" s="15" t="str">
        <f>IF(Tbl_Orderform_183481214124251[Qty]&gt;0,Tbl_Orderform_183481214124251[[#This Row],[VAT]]+Tbl_Orderform_183481214124251[[#This Row],[Net Value]],"")</f>
        <v/>
      </c>
      <c r="K211" s="15">
        <v>9.99</v>
      </c>
      <c r="L211" s="7" t="s">
        <v>22</v>
      </c>
      <c r="M211" s="7" t="s">
        <v>515</v>
      </c>
      <c r="N211" s="7">
        <v>1</v>
      </c>
    </row>
    <row r="212" spans="1:14" x14ac:dyDescent="0.45">
      <c r="A212" s="68"/>
      <c r="B212" s="38"/>
      <c r="C212" s="34" t="s">
        <v>157</v>
      </c>
      <c r="D212" s="34" t="s">
        <v>158</v>
      </c>
      <c r="E212" s="35">
        <v>9781862096806</v>
      </c>
      <c r="F212" s="36">
        <v>9.99</v>
      </c>
      <c r="G212" s="6" t="str">
        <f>IF(TRIM(Tbl_Orderform_183481214124251[TradeEdu])="TRADE",IF(Cell_tdisc="","",Cell_tdisc),IF(TRIM(Tbl_Orderform_183481214124251[TradeEdu])="EDUCATION",IF(Cell_edisc="","",Cell_edisc),""))</f>
        <v/>
      </c>
      <c r="H21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1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12" s="15" t="str">
        <f>IF(Tbl_Orderform_183481214124251[Qty]&gt;0,Tbl_Orderform_183481214124251[[#This Row],[VAT]]+Tbl_Orderform_183481214124251[[#This Row],[Net Value]],"")</f>
        <v/>
      </c>
      <c r="K212" s="15">
        <v>9.99</v>
      </c>
      <c r="L212" s="7" t="s">
        <v>22</v>
      </c>
      <c r="M212" s="7" t="s">
        <v>515</v>
      </c>
      <c r="N212" s="7">
        <v>32</v>
      </c>
    </row>
    <row r="213" spans="1:14" x14ac:dyDescent="0.45">
      <c r="A213" s="68"/>
      <c r="B213" s="38"/>
      <c r="C213" s="34" t="s">
        <v>159</v>
      </c>
      <c r="D213" s="34" t="s">
        <v>160</v>
      </c>
      <c r="E213" s="35">
        <v>9781862096813</v>
      </c>
      <c r="F213" s="36">
        <v>9.99</v>
      </c>
      <c r="G213" s="6" t="str">
        <f>IF(TRIM(Tbl_Orderform_183481214124251[TradeEdu])="TRADE",IF(Cell_tdisc="","",Cell_tdisc),IF(TRIM(Tbl_Orderform_183481214124251[TradeEdu])="EDUCATION",IF(Cell_edisc="","",Cell_edisc),""))</f>
        <v/>
      </c>
      <c r="H21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1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13" s="15" t="str">
        <f>IF(Tbl_Orderform_183481214124251[Qty]&gt;0,Tbl_Orderform_183481214124251[[#This Row],[VAT]]+Tbl_Orderform_183481214124251[[#This Row],[Net Value]],"")</f>
        <v/>
      </c>
      <c r="K213" s="15">
        <v>9.99</v>
      </c>
      <c r="L213" s="7" t="s">
        <v>22</v>
      </c>
      <c r="M213" s="7" t="s">
        <v>515</v>
      </c>
      <c r="N213" s="7">
        <v>32</v>
      </c>
    </row>
    <row r="214" spans="1:14" x14ac:dyDescent="0.45">
      <c r="A214" s="68"/>
      <c r="B214" s="38"/>
      <c r="C214" s="34" t="s">
        <v>246</v>
      </c>
      <c r="D214" s="34" t="s">
        <v>247</v>
      </c>
      <c r="E214" s="35">
        <v>9781862098329</v>
      </c>
      <c r="F214" s="36">
        <v>34.99</v>
      </c>
      <c r="G214" s="6" t="str">
        <f>IF(TRIM(Tbl_Orderform_183481214124251[TradeEdu])="TRADE",IF(Cell_tdisc="","",Cell_tdisc),IF(TRIM(Tbl_Orderform_183481214124251[TradeEdu])="EDUCATION",IF(Cell_edisc="","",Cell_edisc),""))</f>
        <v/>
      </c>
      <c r="H21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1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14" s="15" t="str">
        <f>IF(Tbl_Orderform_183481214124251[Qty]&gt;0,Tbl_Orderform_183481214124251[[#This Row],[VAT]]+Tbl_Orderform_183481214124251[[#This Row],[Net Value]],"")</f>
        <v/>
      </c>
      <c r="K214" s="15">
        <v>41.99</v>
      </c>
      <c r="L214" s="7" t="s">
        <v>22</v>
      </c>
      <c r="M214" s="7" t="s">
        <v>515</v>
      </c>
      <c r="N214" s="7">
        <v>25</v>
      </c>
    </row>
    <row r="215" spans="1:14" x14ac:dyDescent="0.45">
      <c r="A215" s="68"/>
      <c r="B215" s="38"/>
      <c r="C215" s="34" t="s">
        <v>326</v>
      </c>
      <c r="D215" s="34" t="s">
        <v>327</v>
      </c>
      <c r="E215" s="35">
        <v>9781782480754</v>
      </c>
      <c r="F215" s="36">
        <v>34.99</v>
      </c>
      <c r="G215" s="6" t="str">
        <f>IF(TRIM(Tbl_Orderform_183481214124251[TradeEdu])="TRADE",IF(Cell_tdisc="","",Cell_tdisc),IF(TRIM(Tbl_Orderform_183481214124251[TradeEdu])="EDUCATION",IF(Cell_edisc="","",Cell_edisc),""))</f>
        <v/>
      </c>
      <c r="H21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1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15" s="15" t="str">
        <f>IF(Tbl_Orderform_183481214124251[Qty]&gt;0,Tbl_Orderform_183481214124251[[#This Row],[VAT]]+Tbl_Orderform_183481214124251[[#This Row],[Net Value]],"")</f>
        <v/>
      </c>
      <c r="K215" s="15">
        <v>41.99</v>
      </c>
      <c r="L215" s="7" t="s">
        <v>22</v>
      </c>
      <c r="M215" s="7" t="s">
        <v>515</v>
      </c>
      <c r="N215" s="7">
        <v>1</v>
      </c>
    </row>
    <row r="216" spans="1:14" x14ac:dyDescent="0.45">
      <c r="A216" s="68"/>
      <c r="B216" s="38"/>
      <c r="C216" s="34" t="s">
        <v>290</v>
      </c>
      <c r="D216" s="34" t="s">
        <v>291</v>
      </c>
      <c r="E216" s="35">
        <v>9781862099517</v>
      </c>
      <c r="F216" s="36">
        <v>3.99</v>
      </c>
      <c r="G216" s="6" t="str">
        <f>IF(TRIM(Tbl_Orderform_183481214124251[TradeEdu])="TRADE",IF(Cell_tdisc="","",Cell_tdisc),IF(TRIM(Tbl_Orderform_183481214124251[TradeEdu])="EDUCATION",IF(Cell_edisc="","",Cell_edisc),""))</f>
        <v/>
      </c>
      <c r="H21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1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16" s="15" t="str">
        <f>IF(Tbl_Orderform_183481214124251[Qty]&gt;0,Tbl_Orderform_183481214124251[[#This Row],[VAT]]+Tbl_Orderform_183481214124251[[#This Row],[Net Value]],"")</f>
        <v/>
      </c>
      <c r="K216" s="15">
        <v>4.79</v>
      </c>
      <c r="L216" s="7" t="s">
        <v>22</v>
      </c>
      <c r="M216" s="7" t="s">
        <v>515</v>
      </c>
      <c r="N216" s="7">
        <v>1</v>
      </c>
    </row>
    <row r="217" spans="1:14" x14ac:dyDescent="0.45">
      <c r="A217" s="68"/>
      <c r="B217" s="38"/>
      <c r="C217" s="34" t="s">
        <v>284</v>
      </c>
      <c r="D217" s="34" t="s">
        <v>285</v>
      </c>
      <c r="E217" s="35">
        <v>9781862099487</v>
      </c>
      <c r="F217" s="36">
        <v>124.99</v>
      </c>
      <c r="G217" s="6" t="str">
        <f>IF(TRIM(Tbl_Orderform_183481214124251[TradeEdu])="TRADE",IF(Cell_tdisc="","",Cell_tdisc),IF(TRIM(Tbl_Orderform_183481214124251[TradeEdu])="EDUCATION",IF(Cell_edisc="","",Cell_edisc),""))</f>
        <v/>
      </c>
      <c r="H21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1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17" s="15" t="str">
        <f>IF(Tbl_Orderform_183481214124251[Qty]&gt;0,Tbl_Orderform_183481214124251[[#This Row],[VAT]]+Tbl_Orderform_183481214124251[[#This Row],[Net Value]],"")</f>
        <v/>
      </c>
      <c r="K217" s="15">
        <v>149.99</v>
      </c>
      <c r="L217" s="7" t="s">
        <v>22</v>
      </c>
      <c r="M217" s="7" t="s">
        <v>515</v>
      </c>
      <c r="N217" s="7">
        <v>1</v>
      </c>
    </row>
    <row r="218" spans="1:14" x14ac:dyDescent="0.45">
      <c r="A218" s="68"/>
      <c r="B218" s="38"/>
      <c r="C218" s="34" t="s">
        <v>163</v>
      </c>
      <c r="D218" s="34" t="s">
        <v>164</v>
      </c>
      <c r="E218" s="35">
        <v>9781862096899</v>
      </c>
      <c r="F218" s="36">
        <v>4.99</v>
      </c>
      <c r="G218" s="6" t="str">
        <f>IF(TRIM(Tbl_Orderform_183481214124251[TradeEdu])="TRADE",IF(Cell_tdisc="","",Cell_tdisc),IF(TRIM(Tbl_Orderform_183481214124251[TradeEdu])="EDUCATION",IF(Cell_edisc="","",Cell_edisc),""))</f>
        <v/>
      </c>
      <c r="H21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1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18" s="15" t="str">
        <f>IF(Tbl_Orderform_183481214124251[Qty]&gt;0,Tbl_Orderform_183481214124251[[#This Row],[VAT]]+Tbl_Orderform_183481214124251[[#This Row],[Net Value]],"")</f>
        <v/>
      </c>
      <c r="K218" s="15">
        <v>4.99</v>
      </c>
      <c r="L218" s="7" t="s">
        <v>22</v>
      </c>
      <c r="M218" s="7" t="s">
        <v>515</v>
      </c>
      <c r="N218" s="7">
        <v>160</v>
      </c>
    </row>
    <row r="219" spans="1:14" x14ac:dyDescent="0.45">
      <c r="A219" s="68"/>
      <c r="B219" s="38"/>
      <c r="C219" s="34" t="s">
        <v>161</v>
      </c>
      <c r="D219" s="34" t="s">
        <v>162</v>
      </c>
      <c r="E219" s="35">
        <v>9781862096868</v>
      </c>
      <c r="F219" s="36">
        <v>19.989999999999998</v>
      </c>
      <c r="G219" s="6" t="str">
        <f>IF(TRIM(Tbl_Orderform_183481214124251[TradeEdu])="TRADE",IF(Cell_tdisc="","",Cell_tdisc),IF(TRIM(Tbl_Orderform_183481214124251[TradeEdu])="EDUCATION",IF(Cell_edisc="","",Cell_edisc),""))</f>
        <v/>
      </c>
      <c r="H21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1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19" s="15" t="str">
        <f>IF(Tbl_Orderform_183481214124251[Qty]&gt;0,Tbl_Orderform_183481214124251[[#This Row],[VAT]]+Tbl_Orderform_183481214124251[[#This Row],[Net Value]],"")</f>
        <v/>
      </c>
      <c r="K219" s="15">
        <v>23.99</v>
      </c>
      <c r="L219" s="7" t="s">
        <v>22</v>
      </c>
      <c r="M219" s="7" t="s">
        <v>515</v>
      </c>
      <c r="N219" s="7">
        <v>100</v>
      </c>
    </row>
    <row r="220" spans="1:14" x14ac:dyDescent="0.45">
      <c r="A220" s="68"/>
      <c r="B220" s="38"/>
      <c r="C220" s="34" t="s">
        <v>189</v>
      </c>
      <c r="D220" s="34" t="s">
        <v>190</v>
      </c>
      <c r="E220" s="35">
        <v>9781862097537</v>
      </c>
      <c r="F220" s="36">
        <v>19.989999999999998</v>
      </c>
      <c r="G220" s="6" t="str">
        <f>IF(TRIM(Tbl_Orderform_183481214124251[TradeEdu])="TRADE",IF(Cell_tdisc="","",Cell_tdisc),IF(TRIM(Tbl_Orderform_183481214124251[TradeEdu])="EDUCATION",IF(Cell_edisc="","",Cell_edisc),""))</f>
        <v/>
      </c>
      <c r="H22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2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20" s="15" t="str">
        <f>IF(Tbl_Orderform_183481214124251[Qty]&gt;0,Tbl_Orderform_183481214124251[[#This Row],[VAT]]+Tbl_Orderform_183481214124251[[#This Row],[Net Value]],"")</f>
        <v/>
      </c>
      <c r="K220" s="15">
        <v>19.989999999999998</v>
      </c>
      <c r="L220" s="7" t="s">
        <v>22</v>
      </c>
      <c r="M220" s="7" t="s">
        <v>515</v>
      </c>
      <c r="N220" s="7">
        <v>30</v>
      </c>
    </row>
    <row r="221" spans="1:14" x14ac:dyDescent="0.45">
      <c r="A221" s="68" t="s">
        <v>512</v>
      </c>
      <c r="B221" s="4"/>
      <c r="C221" s="5" t="s">
        <v>459</v>
      </c>
      <c r="D221" s="5" t="s">
        <v>460</v>
      </c>
      <c r="E221" s="20">
        <v>9781782483809</v>
      </c>
      <c r="F221" s="15">
        <v>149.99</v>
      </c>
      <c r="G221" s="6" t="str">
        <f>IF(TRIM(Tbl_Orderform_183481214124251[TradeEdu])="TRADE",IF(Cell_tdisc="","",Cell_tdisc),IF(TRIM(Tbl_Orderform_183481214124251[TradeEdu])="EDUCATION",IF(Cell_edisc="","",Cell_edisc),""))</f>
        <v/>
      </c>
      <c r="H22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2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21" s="15" t="str">
        <f>IF(Tbl_Orderform_183481214124251[Qty]&gt;0,Tbl_Orderform_183481214124251[[#This Row],[VAT]]+Tbl_Orderform_183481214124251[[#This Row],[Net Value]],"")</f>
        <v/>
      </c>
      <c r="K221" s="15">
        <v>0</v>
      </c>
      <c r="L221" s="7" t="s">
        <v>22</v>
      </c>
      <c r="M221" s="7" t="s">
        <v>515</v>
      </c>
      <c r="N221" s="7">
        <v>0</v>
      </c>
    </row>
    <row r="222" spans="1:14" x14ac:dyDescent="0.45">
      <c r="A222" s="68"/>
      <c r="B222" s="4"/>
      <c r="C222" s="5" t="s">
        <v>419</v>
      </c>
      <c r="D222" s="5" t="s">
        <v>420</v>
      </c>
      <c r="E222" s="20">
        <v>9781782482925</v>
      </c>
      <c r="F222" s="15">
        <v>37.99</v>
      </c>
      <c r="G222" s="6" t="str">
        <f>IF(TRIM(Tbl_Orderform_183481214124251[TradeEdu])="TRADE",IF(Cell_tdisc="","",Cell_tdisc),IF(TRIM(Tbl_Orderform_183481214124251[TradeEdu])="EDUCATION",IF(Cell_edisc="","",Cell_edisc),""))</f>
        <v/>
      </c>
      <c r="H22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2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22" s="15" t="str">
        <f>IF(Tbl_Orderform_183481214124251[Qty]&gt;0,Tbl_Orderform_183481214124251[[#This Row],[VAT]]+Tbl_Orderform_183481214124251[[#This Row],[Net Value]],"")</f>
        <v/>
      </c>
      <c r="K222" s="15">
        <v>0</v>
      </c>
      <c r="L222" s="7" t="s">
        <v>22</v>
      </c>
      <c r="M222" s="7" t="s">
        <v>515</v>
      </c>
      <c r="N222" s="7">
        <v>0</v>
      </c>
    </row>
    <row r="223" spans="1:14" x14ac:dyDescent="0.45">
      <c r="A223" s="68"/>
      <c r="B223" s="4"/>
      <c r="C223" s="5" t="s">
        <v>487</v>
      </c>
      <c r="D223" s="5" t="s">
        <v>488</v>
      </c>
      <c r="E223" s="20">
        <v>9781782484028</v>
      </c>
      <c r="F223" s="15">
        <v>19.989999999999998</v>
      </c>
      <c r="G223" s="6" t="str">
        <f>IF(TRIM(Tbl_Orderform_183481214124251[TradeEdu])="TRADE",IF(Cell_tdisc="","",Cell_tdisc),IF(TRIM(Tbl_Orderform_183481214124251[TradeEdu])="EDUCATION",IF(Cell_edisc="","",Cell_edisc),""))</f>
        <v/>
      </c>
      <c r="H22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2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23" s="15" t="str">
        <f>IF(Tbl_Orderform_183481214124251[Qty]&gt;0,Tbl_Orderform_183481214124251[[#This Row],[VAT]]+Tbl_Orderform_183481214124251[[#This Row],[Net Value]],"")</f>
        <v/>
      </c>
      <c r="K223" s="15">
        <v>23.99</v>
      </c>
      <c r="L223" s="7" t="s">
        <v>22</v>
      </c>
      <c r="M223" s="7" t="s">
        <v>515</v>
      </c>
      <c r="N223" s="7">
        <v>0</v>
      </c>
    </row>
    <row r="224" spans="1:14" x14ac:dyDescent="0.45">
      <c r="A224" s="68"/>
      <c r="B224" s="4"/>
      <c r="C224" s="5" t="s">
        <v>431</v>
      </c>
      <c r="D224" s="5" t="s">
        <v>432</v>
      </c>
      <c r="E224" s="20">
        <v>9781782482949</v>
      </c>
      <c r="F224" s="15">
        <v>44.99</v>
      </c>
      <c r="G224" s="6" t="str">
        <f>IF(TRIM(Tbl_Orderform_183481214124251[TradeEdu])="TRADE",IF(Cell_tdisc="","",Cell_tdisc),IF(TRIM(Tbl_Orderform_183481214124251[TradeEdu])="EDUCATION",IF(Cell_edisc="","",Cell_edisc),""))</f>
        <v/>
      </c>
      <c r="H22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2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24" s="15" t="str">
        <f>IF(Tbl_Orderform_183481214124251[Qty]&gt;0,Tbl_Orderform_183481214124251[[#This Row],[VAT]]+Tbl_Orderform_183481214124251[[#This Row],[Net Value]],"")</f>
        <v/>
      </c>
      <c r="K224" s="15">
        <v>53.99</v>
      </c>
      <c r="L224" s="7" t="s">
        <v>22</v>
      </c>
      <c r="M224" s="7" t="s">
        <v>515</v>
      </c>
      <c r="N224" s="7">
        <v>0</v>
      </c>
    </row>
    <row r="225" spans="1:14" x14ac:dyDescent="0.45">
      <c r="A225" s="68"/>
      <c r="B225" s="4"/>
      <c r="C225" s="5" t="s">
        <v>415</v>
      </c>
      <c r="D225" s="5" t="s">
        <v>416</v>
      </c>
      <c r="E225" s="20">
        <v>9781782482895</v>
      </c>
      <c r="F225" s="15">
        <v>19.989999999999998</v>
      </c>
      <c r="G225" s="6" t="str">
        <f>IF(TRIM(Tbl_Orderform_183481214124251[TradeEdu])="TRADE",IF(Cell_tdisc="","",Cell_tdisc),IF(TRIM(Tbl_Orderform_183481214124251[TradeEdu])="EDUCATION",IF(Cell_edisc="","",Cell_edisc),""))</f>
        <v/>
      </c>
      <c r="H22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2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25" s="15" t="str">
        <f>IF(Tbl_Orderform_183481214124251[Qty]&gt;0,Tbl_Orderform_183481214124251[[#This Row],[VAT]]+Tbl_Orderform_183481214124251[[#This Row],[Net Value]],"")</f>
        <v/>
      </c>
      <c r="K225" s="15">
        <v>0</v>
      </c>
      <c r="L225" s="7" t="s">
        <v>22</v>
      </c>
      <c r="M225" s="7" t="s">
        <v>515</v>
      </c>
      <c r="N225" s="7">
        <v>0</v>
      </c>
    </row>
    <row r="226" spans="1:14" x14ac:dyDescent="0.45">
      <c r="A226" s="68"/>
      <c r="B226" s="4"/>
      <c r="C226" s="5" t="s">
        <v>457</v>
      </c>
      <c r="D226" s="5" t="s">
        <v>458</v>
      </c>
      <c r="E226" s="20">
        <v>9781782483816</v>
      </c>
      <c r="F226" s="15">
        <v>34.99</v>
      </c>
      <c r="G226" s="6" t="str">
        <f>IF(TRIM(Tbl_Orderform_183481214124251[TradeEdu])="TRADE",IF(Cell_tdisc="","",Cell_tdisc),IF(TRIM(Tbl_Orderform_183481214124251[TradeEdu])="EDUCATION",IF(Cell_edisc="","",Cell_edisc),""))</f>
        <v/>
      </c>
      <c r="H22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2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26" s="15" t="str">
        <f>IF(Tbl_Orderform_183481214124251[Qty]&gt;0,Tbl_Orderform_183481214124251[[#This Row],[VAT]]+Tbl_Orderform_183481214124251[[#This Row],[Net Value]],"")</f>
        <v/>
      </c>
      <c r="K226" s="15">
        <v>0</v>
      </c>
      <c r="L226" s="7" t="s">
        <v>22</v>
      </c>
      <c r="M226" s="7" t="s">
        <v>515</v>
      </c>
      <c r="N226" s="7">
        <v>0</v>
      </c>
    </row>
    <row r="227" spans="1:14" x14ac:dyDescent="0.45">
      <c r="A227" s="68"/>
      <c r="B227" s="4"/>
      <c r="C227" s="5" t="s">
        <v>465</v>
      </c>
      <c r="D227" s="5" t="s">
        <v>466</v>
      </c>
      <c r="E227" s="20">
        <v>9781782483779</v>
      </c>
      <c r="F227" s="15">
        <v>9.99</v>
      </c>
      <c r="G227" s="6" t="str">
        <f>IF(TRIM(Tbl_Orderform_183481214124251[TradeEdu])="TRADE",IF(Cell_tdisc="","",Cell_tdisc),IF(TRIM(Tbl_Orderform_183481214124251[TradeEdu])="EDUCATION",IF(Cell_edisc="","",Cell_edisc),""))</f>
        <v/>
      </c>
      <c r="H22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2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27" s="15" t="str">
        <f>IF(Tbl_Orderform_183481214124251[Qty]&gt;0,Tbl_Orderform_183481214124251[[#This Row],[VAT]]+Tbl_Orderform_183481214124251[[#This Row],[Net Value]],"")</f>
        <v/>
      </c>
      <c r="K227" s="15">
        <v>9.99</v>
      </c>
      <c r="L227" s="7" t="s">
        <v>22</v>
      </c>
      <c r="M227" s="7" t="s">
        <v>515</v>
      </c>
      <c r="N227" s="7">
        <v>0</v>
      </c>
    </row>
    <row r="228" spans="1:14" x14ac:dyDescent="0.45">
      <c r="A228" s="68"/>
      <c r="B228" s="4"/>
      <c r="C228" s="5" t="s">
        <v>467</v>
      </c>
      <c r="D228" s="5" t="s">
        <v>468</v>
      </c>
      <c r="E228" s="20">
        <v>9781782483762</v>
      </c>
      <c r="F228" s="15">
        <v>9.99</v>
      </c>
      <c r="G228" s="6" t="str">
        <f>IF(TRIM(Tbl_Orderform_183481214124251[TradeEdu])="TRADE",IF(Cell_tdisc="","",Cell_tdisc),IF(TRIM(Tbl_Orderform_183481214124251[TradeEdu])="EDUCATION",IF(Cell_edisc="","",Cell_edisc),""))</f>
        <v/>
      </c>
      <c r="H22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2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28" s="15" t="str">
        <f>IF(Tbl_Orderform_183481214124251[Qty]&gt;0,Tbl_Orderform_183481214124251[[#This Row],[VAT]]+Tbl_Orderform_183481214124251[[#This Row],[Net Value]],"")</f>
        <v/>
      </c>
      <c r="K228" s="15">
        <v>9.99</v>
      </c>
      <c r="L228" s="7" t="s">
        <v>22</v>
      </c>
      <c r="M228" s="7" t="s">
        <v>515</v>
      </c>
      <c r="N228" s="7">
        <v>0</v>
      </c>
    </row>
    <row r="229" spans="1:14" x14ac:dyDescent="0.45">
      <c r="A229" s="68"/>
      <c r="B229" s="4"/>
      <c r="C229" s="5" t="s">
        <v>461</v>
      </c>
      <c r="D229" s="5" t="s">
        <v>462</v>
      </c>
      <c r="E229" s="20">
        <v>9781782483793</v>
      </c>
      <c r="F229" s="15">
        <v>9.99</v>
      </c>
      <c r="G229" s="6" t="str">
        <f>IF(TRIM(Tbl_Orderform_183481214124251[TradeEdu])="TRADE",IF(Cell_tdisc="","",Cell_tdisc),IF(TRIM(Tbl_Orderform_183481214124251[TradeEdu])="EDUCATION",IF(Cell_edisc="","",Cell_edisc),""))</f>
        <v/>
      </c>
      <c r="H22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2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29" s="15" t="str">
        <f>IF(Tbl_Orderform_183481214124251[Qty]&gt;0,Tbl_Orderform_183481214124251[[#This Row],[VAT]]+Tbl_Orderform_183481214124251[[#This Row],[Net Value]],"")</f>
        <v/>
      </c>
      <c r="K229" s="15">
        <v>9.99</v>
      </c>
      <c r="L229" s="7" t="s">
        <v>22</v>
      </c>
      <c r="M229" s="7" t="s">
        <v>515</v>
      </c>
      <c r="N229" s="7">
        <v>0</v>
      </c>
    </row>
    <row r="230" spans="1:14" x14ac:dyDescent="0.45">
      <c r="A230" s="68"/>
      <c r="B230" s="4"/>
      <c r="C230" s="5" t="s">
        <v>463</v>
      </c>
      <c r="D230" s="5" t="s">
        <v>464</v>
      </c>
      <c r="E230" s="20">
        <v>9781782483786</v>
      </c>
      <c r="F230" s="15">
        <v>9.99</v>
      </c>
      <c r="G230" s="6" t="str">
        <f>IF(TRIM(Tbl_Orderform_183481214124251[TradeEdu])="TRADE",IF(Cell_tdisc="","",Cell_tdisc),IF(TRIM(Tbl_Orderform_183481214124251[TradeEdu])="EDUCATION",IF(Cell_edisc="","",Cell_edisc),""))</f>
        <v/>
      </c>
      <c r="H23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3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30" s="15" t="str">
        <f>IF(Tbl_Orderform_183481214124251[Qty]&gt;0,Tbl_Orderform_183481214124251[[#This Row],[VAT]]+Tbl_Orderform_183481214124251[[#This Row],[Net Value]],"")</f>
        <v/>
      </c>
      <c r="K230" s="15">
        <v>9.99</v>
      </c>
      <c r="L230" s="7" t="s">
        <v>22</v>
      </c>
      <c r="M230" s="7" t="s">
        <v>515</v>
      </c>
      <c r="N230" s="7">
        <v>0</v>
      </c>
    </row>
    <row r="231" spans="1:14" x14ac:dyDescent="0.45">
      <c r="A231" s="68"/>
      <c r="B231" s="4"/>
      <c r="C231" s="5" t="s">
        <v>471</v>
      </c>
      <c r="D231" s="5" t="s">
        <v>472</v>
      </c>
      <c r="E231" s="20">
        <v>9781782483748</v>
      </c>
      <c r="F231" s="15">
        <v>149.99</v>
      </c>
      <c r="G231" s="6" t="str">
        <f>IF(TRIM(Tbl_Orderform_183481214124251[TradeEdu])="TRADE",IF(Cell_tdisc="","",Cell_tdisc),IF(TRIM(Tbl_Orderform_183481214124251[TradeEdu])="EDUCATION",IF(Cell_edisc="","",Cell_edisc),""))</f>
        <v/>
      </c>
      <c r="H23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3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31" s="15" t="str">
        <f>IF(Tbl_Orderform_183481214124251[Qty]&gt;0,Tbl_Orderform_183481214124251[[#This Row],[VAT]]+Tbl_Orderform_183481214124251[[#This Row],[Net Value]],"")</f>
        <v/>
      </c>
      <c r="K231" s="15">
        <v>0</v>
      </c>
      <c r="L231" s="7" t="s">
        <v>22</v>
      </c>
      <c r="M231" s="7" t="s">
        <v>515</v>
      </c>
      <c r="N231" s="7">
        <v>0</v>
      </c>
    </row>
    <row r="232" spans="1:14" x14ac:dyDescent="0.45">
      <c r="A232" s="68"/>
      <c r="B232" s="4"/>
      <c r="C232" s="5" t="s">
        <v>429</v>
      </c>
      <c r="D232" s="5" t="s">
        <v>430</v>
      </c>
      <c r="E232" s="20">
        <v>9781782482932</v>
      </c>
      <c r="F232" s="15">
        <v>37.99</v>
      </c>
      <c r="G232" s="6" t="str">
        <f>IF(TRIM(Tbl_Orderform_183481214124251[TradeEdu])="TRADE",IF(Cell_tdisc="","",Cell_tdisc),IF(TRIM(Tbl_Orderform_183481214124251[TradeEdu])="EDUCATION",IF(Cell_edisc="","",Cell_edisc),""))</f>
        <v/>
      </c>
      <c r="H23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3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32" s="15" t="str">
        <f>IF(Tbl_Orderform_183481214124251[Qty]&gt;0,Tbl_Orderform_183481214124251[[#This Row],[VAT]]+Tbl_Orderform_183481214124251[[#This Row],[Net Value]],"")</f>
        <v/>
      </c>
      <c r="K232" s="15">
        <v>0</v>
      </c>
      <c r="L232" s="7" t="s">
        <v>22</v>
      </c>
      <c r="M232" s="7" t="s">
        <v>515</v>
      </c>
      <c r="N232" s="7">
        <v>0</v>
      </c>
    </row>
    <row r="233" spans="1:14" x14ac:dyDescent="0.45">
      <c r="A233" s="68"/>
      <c r="B233" s="4"/>
      <c r="C233" s="5" t="s">
        <v>489</v>
      </c>
      <c r="D233" s="5" t="s">
        <v>490</v>
      </c>
      <c r="E233" s="20">
        <v>9781782483984</v>
      </c>
      <c r="F233" s="15">
        <v>19.989999999999998</v>
      </c>
      <c r="G233" s="6" t="str">
        <f>IF(TRIM(Tbl_Orderform_183481214124251[TradeEdu])="TRADE",IF(Cell_tdisc="","",Cell_tdisc),IF(TRIM(Tbl_Orderform_183481214124251[TradeEdu])="EDUCATION",IF(Cell_edisc="","",Cell_edisc),""))</f>
        <v/>
      </c>
      <c r="H23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3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33" s="15" t="str">
        <f>IF(Tbl_Orderform_183481214124251[Qty]&gt;0,Tbl_Orderform_183481214124251[[#This Row],[VAT]]+Tbl_Orderform_183481214124251[[#This Row],[Net Value]],"")</f>
        <v/>
      </c>
      <c r="K233" s="15">
        <v>23.99</v>
      </c>
      <c r="L233" s="7" t="s">
        <v>22</v>
      </c>
      <c r="M233" s="7" t="s">
        <v>515</v>
      </c>
      <c r="N233" s="7">
        <v>0</v>
      </c>
    </row>
    <row r="234" spans="1:14" x14ac:dyDescent="0.45">
      <c r="A234" s="68"/>
      <c r="B234" s="4"/>
      <c r="C234" s="5" t="s">
        <v>433</v>
      </c>
      <c r="D234" s="5" t="s">
        <v>434</v>
      </c>
      <c r="E234" s="20">
        <v>9781782482956</v>
      </c>
      <c r="F234" s="15">
        <v>44.99</v>
      </c>
      <c r="G234" s="6" t="str">
        <f>IF(TRIM(Tbl_Orderform_183481214124251[TradeEdu])="TRADE",IF(Cell_tdisc="","",Cell_tdisc),IF(TRIM(Tbl_Orderform_183481214124251[TradeEdu])="EDUCATION",IF(Cell_edisc="","",Cell_edisc),""))</f>
        <v/>
      </c>
      <c r="H23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3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34" s="15" t="str">
        <f>IF(Tbl_Orderform_183481214124251[Qty]&gt;0,Tbl_Orderform_183481214124251[[#This Row],[VAT]]+Tbl_Orderform_183481214124251[[#This Row],[Net Value]],"")</f>
        <v/>
      </c>
      <c r="K234" s="15">
        <v>53.99</v>
      </c>
      <c r="L234" s="7" t="s">
        <v>22</v>
      </c>
      <c r="M234" s="7" t="s">
        <v>515</v>
      </c>
      <c r="N234" s="7">
        <v>0</v>
      </c>
    </row>
    <row r="235" spans="1:14" x14ac:dyDescent="0.45">
      <c r="A235" s="68"/>
      <c r="B235" s="4"/>
      <c r="C235" s="5" t="s">
        <v>417</v>
      </c>
      <c r="D235" s="5" t="s">
        <v>418</v>
      </c>
      <c r="E235" s="20">
        <v>9781782482901</v>
      </c>
      <c r="F235" s="15">
        <v>19.989999999999998</v>
      </c>
      <c r="G235" s="6" t="str">
        <f>IF(TRIM(Tbl_Orderform_183481214124251[TradeEdu])="TRADE",IF(Cell_tdisc="","",Cell_tdisc),IF(TRIM(Tbl_Orderform_183481214124251[TradeEdu])="EDUCATION",IF(Cell_edisc="","",Cell_edisc),""))</f>
        <v/>
      </c>
      <c r="H23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3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35" s="15" t="str">
        <f>IF(Tbl_Orderform_183481214124251[Qty]&gt;0,Tbl_Orderform_183481214124251[[#This Row],[VAT]]+Tbl_Orderform_183481214124251[[#This Row],[Net Value]],"")</f>
        <v/>
      </c>
      <c r="K235" s="15">
        <v>0</v>
      </c>
      <c r="L235" s="7" t="s">
        <v>22</v>
      </c>
      <c r="M235" s="7" t="s">
        <v>515</v>
      </c>
      <c r="N235" s="7">
        <v>0</v>
      </c>
    </row>
    <row r="236" spans="1:14" x14ac:dyDescent="0.45">
      <c r="A236" s="68"/>
      <c r="B236" s="4"/>
      <c r="C236" s="5" t="s">
        <v>469</v>
      </c>
      <c r="D236" s="5" t="s">
        <v>470</v>
      </c>
      <c r="E236" s="20">
        <v>9781782483755</v>
      </c>
      <c r="F236" s="15">
        <v>34.99</v>
      </c>
      <c r="G236" s="6" t="str">
        <f>IF(TRIM(Tbl_Orderform_183481214124251[TradeEdu])="TRADE",IF(Cell_tdisc="","",Cell_tdisc),IF(TRIM(Tbl_Orderform_183481214124251[TradeEdu])="EDUCATION",IF(Cell_edisc="","",Cell_edisc),""))</f>
        <v/>
      </c>
      <c r="H236"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36"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36" s="15" t="str">
        <f>IF(Tbl_Orderform_183481214124251[Qty]&gt;0,Tbl_Orderform_183481214124251[[#This Row],[VAT]]+Tbl_Orderform_183481214124251[[#This Row],[Net Value]],"")</f>
        <v/>
      </c>
      <c r="K236" s="15">
        <v>0</v>
      </c>
      <c r="L236" s="7" t="s">
        <v>22</v>
      </c>
      <c r="M236" s="7" t="s">
        <v>515</v>
      </c>
      <c r="N236" s="7">
        <v>0</v>
      </c>
    </row>
    <row r="237" spans="1:14" x14ac:dyDescent="0.45">
      <c r="A237" s="68"/>
      <c r="B237" s="4"/>
      <c r="C237" s="5" t="s">
        <v>473</v>
      </c>
      <c r="D237" s="5" t="s">
        <v>474</v>
      </c>
      <c r="E237" s="20">
        <v>9781782483731</v>
      </c>
      <c r="F237" s="15">
        <v>9.99</v>
      </c>
      <c r="G237" s="6" t="str">
        <f>IF(TRIM(Tbl_Orderform_183481214124251[TradeEdu])="TRADE",IF(Cell_tdisc="","",Cell_tdisc),IF(TRIM(Tbl_Orderform_183481214124251[TradeEdu])="EDUCATION",IF(Cell_edisc="","",Cell_edisc),""))</f>
        <v/>
      </c>
      <c r="H237"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37"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37" s="15" t="str">
        <f>IF(Tbl_Orderform_183481214124251[Qty]&gt;0,Tbl_Orderform_183481214124251[[#This Row],[VAT]]+Tbl_Orderform_183481214124251[[#This Row],[Net Value]],"")</f>
        <v/>
      </c>
      <c r="K237" s="15">
        <v>9.99</v>
      </c>
      <c r="L237" s="7" t="s">
        <v>22</v>
      </c>
      <c r="M237" s="7" t="s">
        <v>515</v>
      </c>
      <c r="N237" s="7">
        <v>0</v>
      </c>
    </row>
    <row r="238" spans="1:14" x14ac:dyDescent="0.45">
      <c r="A238" s="68"/>
      <c r="B238" s="4"/>
      <c r="C238" s="5" t="s">
        <v>475</v>
      </c>
      <c r="D238" s="5" t="s">
        <v>476</v>
      </c>
      <c r="E238" s="20">
        <v>9781782483724</v>
      </c>
      <c r="F238" s="15">
        <v>9.99</v>
      </c>
      <c r="G238" s="6" t="str">
        <f>IF(TRIM(Tbl_Orderform_183481214124251[TradeEdu])="TRADE",IF(Cell_tdisc="","",Cell_tdisc),IF(TRIM(Tbl_Orderform_183481214124251[TradeEdu])="EDUCATION",IF(Cell_edisc="","",Cell_edisc),""))</f>
        <v/>
      </c>
      <c r="H238"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38"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38" s="15" t="str">
        <f>IF(Tbl_Orderform_183481214124251[Qty]&gt;0,Tbl_Orderform_183481214124251[[#This Row],[VAT]]+Tbl_Orderform_183481214124251[[#This Row],[Net Value]],"")</f>
        <v/>
      </c>
      <c r="K238" s="15">
        <v>9.99</v>
      </c>
      <c r="L238" s="7" t="s">
        <v>22</v>
      </c>
      <c r="M238" s="7" t="s">
        <v>515</v>
      </c>
      <c r="N238" s="7">
        <v>0</v>
      </c>
    </row>
    <row r="239" spans="1:14" x14ac:dyDescent="0.45">
      <c r="A239" s="68"/>
      <c r="B239" s="4"/>
      <c r="C239" s="5" t="s">
        <v>477</v>
      </c>
      <c r="D239" s="5" t="s">
        <v>478</v>
      </c>
      <c r="E239" s="20">
        <v>9781782483717</v>
      </c>
      <c r="F239" s="15">
        <v>9.99</v>
      </c>
      <c r="G239" s="6" t="str">
        <f>IF(TRIM(Tbl_Orderform_183481214124251[TradeEdu])="TRADE",IF(Cell_tdisc="","",Cell_tdisc),IF(TRIM(Tbl_Orderform_183481214124251[TradeEdu])="EDUCATION",IF(Cell_edisc="","",Cell_edisc),""))</f>
        <v/>
      </c>
      <c r="H239"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39"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39" s="15" t="str">
        <f>IF(Tbl_Orderform_183481214124251[Qty]&gt;0,Tbl_Orderform_183481214124251[[#This Row],[VAT]]+Tbl_Orderform_183481214124251[[#This Row],[Net Value]],"")</f>
        <v/>
      </c>
      <c r="K239" s="15">
        <v>9.99</v>
      </c>
      <c r="L239" s="7" t="s">
        <v>22</v>
      </c>
      <c r="M239" s="7" t="s">
        <v>515</v>
      </c>
      <c r="N239" s="7">
        <v>0</v>
      </c>
    </row>
    <row r="240" spans="1:14" x14ac:dyDescent="0.45">
      <c r="A240" s="68"/>
      <c r="B240" s="4"/>
      <c r="C240" s="5" t="s">
        <v>479</v>
      </c>
      <c r="D240" s="5" t="s">
        <v>480</v>
      </c>
      <c r="E240" s="20">
        <v>9781782483700</v>
      </c>
      <c r="F240" s="15">
        <v>9.99</v>
      </c>
      <c r="G240" s="6" t="str">
        <f>IF(TRIM(Tbl_Orderform_183481214124251[TradeEdu])="TRADE",IF(Cell_tdisc="","",Cell_tdisc),IF(TRIM(Tbl_Orderform_183481214124251[TradeEdu])="EDUCATION",IF(Cell_edisc="","",Cell_edisc),""))</f>
        <v/>
      </c>
      <c r="H240"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40"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40" s="15" t="str">
        <f>IF(Tbl_Orderform_183481214124251[Qty]&gt;0,Tbl_Orderform_183481214124251[[#This Row],[VAT]]+Tbl_Orderform_183481214124251[[#This Row],[Net Value]],"")</f>
        <v/>
      </c>
      <c r="K240" s="15">
        <v>9.99</v>
      </c>
      <c r="L240" s="7" t="s">
        <v>22</v>
      </c>
      <c r="M240" s="7" t="s">
        <v>515</v>
      </c>
      <c r="N240" s="7">
        <v>0</v>
      </c>
    </row>
    <row r="241" spans="1:14" x14ac:dyDescent="0.45">
      <c r="A241" s="80" t="s">
        <v>52</v>
      </c>
      <c r="B241" s="4"/>
      <c r="C241" s="5" t="s">
        <v>491</v>
      </c>
      <c r="D241" s="5" t="s">
        <v>492</v>
      </c>
      <c r="E241" s="20">
        <v>9781782484066</v>
      </c>
      <c r="F241" s="15"/>
      <c r="G241" s="6" t="str">
        <f>IF(TRIM(Tbl_Orderform_183481214124251[TradeEdu])="TRADE",IF(Cell_tdisc="","",Cell_tdisc),IF(TRIM(Tbl_Orderform_183481214124251[TradeEdu])="EDUCATION",IF(Cell_edisc="","",Cell_edisc),""))</f>
        <v/>
      </c>
      <c r="H241"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41"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41" s="15" t="str">
        <f>IF(Tbl_Orderform_183481214124251[Qty]&gt;0,Tbl_Orderform_183481214124251[[#This Row],[VAT]]+Tbl_Orderform_183481214124251[[#This Row],[Net Value]],"")</f>
        <v/>
      </c>
      <c r="K241" s="15"/>
      <c r="L241" s="7" t="s">
        <v>51</v>
      </c>
      <c r="M241" s="7" t="s">
        <v>515</v>
      </c>
      <c r="N241" s="7">
        <v>0</v>
      </c>
    </row>
    <row r="242" spans="1:14" x14ac:dyDescent="0.45">
      <c r="A242" s="80"/>
      <c r="B242" s="4"/>
      <c r="C242" s="5" t="s">
        <v>354</v>
      </c>
      <c r="D242" s="5" t="s">
        <v>355</v>
      </c>
      <c r="E242" s="20">
        <v>9781782481416</v>
      </c>
      <c r="F242" s="15">
        <v>0</v>
      </c>
      <c r="G242" s="6" t="str">
        <f>IF(TRIM(Tbl_Orderform_183481214124251[TradeEdu])="TRADE",IF(Cell_tdisc="","",Cell_tdisc),IF(TRIM(Tbl_Orderform_183481214124251[TradeEdu])="EDUCATION",IF(Cell_edisc="","",Cell_edisc),""))</f>
        <v/>
      </c>
      <c r="H242"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42"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42" s="15" t="str">
        <f>IF(Tbl_Orderform_183481214124251[Qty]&gt;0,Tbl_Orderform_183481214124251[[#This Row],[VAT]]+Tbl_Orderform_183481214124251[[#This Row],[Net Value]],"")</f>
        <v/>
      </c>
      <c r="K242" s="15">
        <v>0</v>
      </c>
      <c r="L242" s="7" t="s">
        <v>22</v>
      </c>
      <c r="M242" s="7" t="s">
        <v>515</v>
      </c>
      <c r="N242" s="7">
        <v>68</v>
      </c>
    </row>
    <row r="243" spans="1:14" x14ac:dyDescent="0.45">
      <c r="A243" s="80"/>
      <c r="B243" s="4"/>
      <c r="C243" s="5" t="s">
        <v>53</v>
      </c>
      <c r="D243" s="5" t="s">
        <v>54</v>
      </c>
      <c r="E243" s="20">
        <v>9781862097872</v>
      </c>
      <c r="F243" s="15">
        <v>0</v>
      </c>
      <c r="G243" s="6" t="str">
        <f>IF(TRIM(Tbl_Orderform_183481214124251[TradeEdu])="TRADE",IF(Cell_tdisc="","",Cell_tdisc),IF(TRIM(Tbl_Orderform_183481214124251[TradeEdu])="EDUCATION",IF(Cell_edisc="","",Cell_edisc),""))</f>
        <v/>
      </c>
      <c r="H243"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43"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43" s="15" t="str">
        <f>IF(Tbl_Orderform_183481214124251[Qty]&gt;0,Tbl_Orderform_183481214124251[[#This Row],[VAT]]+Tbl_Orderform_183481214124251[[#This Row],[Net Value]],"")</f>
        <v/>
      </c>
      <c r="K243" s="15">
        <v>0</v>
      </c>
      <c r="L243" s="7" t="s">
        <v>51</v>
      </c>
      <c r="M243" s="7" t="s">
        <v>515</v>
      </c>
      <c r="N243" s="7">
        <v>40</v>
      </c>
    </row>
    <row r="244" spans="1:14" x14ac:dyDescent="0.45">
      <c r="A244" s="80"/>
      <c r="B244" s="4"/>
      <c r="C244" s="5" t="s">
        <v>49</v>
      </c>
      <c r="D244" s="5" t="s">
        <v>50</v>
      </c>
      <c r="E244" s="20">
        <v>9781862093744</v>
      </c>
      <c r="F244" s="15">
        <v>0</v>
      </c>
      <c r="G244" s="6" t="str">
        <f>IF(TRIM(Tbl_Orderform_183481214124251[TradeEdu])="TRADE",IF(Cell_tdisc="","",Cell_tdisc),IF(TRIM(Tbl_Orderform_183481214124251[TradeEdu])="EDUCATION",IF(Cell_edisc="","",Cell_edisc),""))</f>
        <v/>
      </c>
      <c r="H244"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44"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44" s="15" t="str">
        <f>IF(Tbl_Orderform_183481214124251[Qty]&gt;0,Tbl_Orderform_183481214124251[[#This Row],[VAT]]+Tbl_Orderform_183481214124251[[#This Row],[Net Value]],"")</f>
        <v/>
      </c>
      <c r="K244" s="15">
        <v>0</v>
      </c>
      <c r="L244" s="7" t="s">
        <v>51</v>
      </c>
      <c r="M244" s="7" t="s">
        <v>515</v>
      </c>
      <c r="N244" s="7">
        <v>150</v>
      </c>
    </row>
    <row r="245" spans="1:14" x14ac:dyDescent="0.45">
      <c r="A245" s="80"/>
      <c r="B245" s="4"/>
      <c r="C245" s="5" t="s">
        <v>356</v>
      </c>
      <c r="D245" s="5" t="s">
        <v>357</v>
      </c>
      <c r="E245" s="20">
        <v>9781782481423</v>
      </c>
      <c r="F245" s="15">
        <v>0</v>
      </c>
      <c r="G245" s="6" t="str">
        <f>IF(TRIM(Tbl_Orderform_183481214124251[TradeEdu])="TRADE",IF(Cell_tdisc="","",Cell_tdisc),IF(TRIM(Tbl_Orderform_183481214124251[TradeEdu])="EDUCATION",IF(Cell_edisc="","",Cell_edisc),""))</f>
        <v/>
      </c>
      <c r="H245" s="15" t="str">
        <f>IF(Tbl_Orderform_183481214124251[Qty]&gt;0,IF(Tbl_Orderform_183481214124251[[#This Row],[Disc]]="",Tbl_Orderform_183481214124251[[#This Row],[Price]]*Tbl_Orderform_183481214124251[[#This Row],[Qty]],ROUND((Tbl_Orderform_183481214124251[[#This Row],[Price]]*(1-Tbl_Orderform_183481214124251[[#This Row],[Disc]])*Tbl_Orderform_183481214124251[[#This Row],[Qty]]),2)),"")</f>
        <v/>
      </c>
      <c r="I245" s="15" t="str">
        <f>IF(Tbl_Orderform_183481214124251[Qty]&gt;0,IF(Cell_VAT="VAT?-YES",IF(OR(Tbl_Orderform_183481214124251[[#This Row],[Price (inc VAT)]]=0,Tbl_Orderform_183481214124251[[#This Row],[Price (inc VAT)]]=""),0,IF(Tbl_Orderform_183481214124251[[#This Row],[Disc]]="",((Tbl_Orderform_183481214124251[Price (inc VAT)]-Tbl_Orderform_183481214124251[[#This Row],[Price]])*Tbl_Orderform_183481214124251[[#This Row],[Qty]]),ROUND(((Tbl_Orderform_183481214124251[Price (inc VAT)]-Tbl_Orderform_183481214124251[[#This Row],[Price]])*(1-Tbl_Orderform_183481214124251[[#This Row],[Disc]])*Tbl_Orderform_183481214124251[[#This Row],[Qty]]),2))),0),"")</f>
        <v/>
      </c>
      <c r="J245" s="15" t="str">
        <f>IF(Tbl_Orderform_183481214124251[Qty]&gt;0,Tbl_Orderform_183481214124251[[#This Row],[VAT]]+Tbl_Orderform_183481214124251[[#This Row],[Net Value]],"")</f>
        <v/>
      </c>
      <c r="K245" s="15">
        <v>0</v>
      </c>
      <c r="L245" s="7" t="s">
        <v>51</v>
      </c>
      <c r="M245" s="7" t="s">
        <v>515</v>
      </c>
      <c r="N245" s="7">
        <v>100</v>
      </c>
    </row>
    <row r="246" spans="1:14" x14ac:dyDescent="0.45">
      <c r="B246" s="2" t="s">
        <v>493</v>
      </c>
      <c r="C246" s="2"/>
      <c r="D246" s="2"/>
      <c r="E246" s="2"/>
      <c r="F246" s="2"/>
      <c r="G246" s="2"/>
      <c r="H246" s="16">
        <f>SUBTOTAL(109,Tbl_Orderform_183481214124251[Net Value])</f>
        <v>0</v>
      </c>
      <c r="I246" s="16">
        <f>SUBTOTAL(109,Tbl_Orderform_183481214124251[VAT])</f>
        <v>0</v>
      </c>
      <c r="J246" s="16">
        <f>SUBTOTAL(109,Tbl_Orderform_183481214124251[Line Total])</f>
        <v>0</v>
      </c>
      <c r="K246" s="2"/>
      <c r="L246" s="3"/>
      <c r="M246" s="3"/>
      <c r="N246" s="3"/>
    </row>
  </sheetData>
  <mergeCells count="43">
    <mergeCell ref="A241:A245"/>
    <mergeCell ref="A221:A240"/>
    <mergeCell ref="A173:A220"/>
    <mergeCell ref="A140:A147"/>
    <mergeCell ref="A148:A154"/>
    <mergeCell ref="A155:A166"/>
    <mergeCell ref="A167:A172"/>
    <mergeCell ref="A88:A97"/>
    <mergeCell ref="A98:A100"/>
    <mergeCell ref="A101:A118"/>
    <mergeCell ref="A119:A125"/>
    <mergeCell ref="A126:A139"/>
    <mergeCell ref="A45:A57"/>
    <mergeCell ref="A58:A67"/>
    <mergeCell ref="A68:A74"/>
    <mergeCell ref="A75:A76"/>
    <mergeCell ref="A77:A87"/>
    <mergeCell ref="A16:A41"/>
    <mergeCell ref="A42:A43"/>
    <mergeCell ref="B9:C13"/>
    <mergeCell ref="B8:C8"/>
    <mergeCell ref="B7:C7"/>
    <mergeCell ref="I9:J9"/>
    <mergeCell ref="G10:H10"/>
    <mergeCell ref="G9:H9"/>
    <mergeCell ref="G8:J8"/>
    <mergeCell ref="G7:J7"/>
    <mergeCell ref="B6:C6"/>
    <mergeCell ref="B5:C5"/>
    <mergeCell ref="D5:E5"/>
    <mergeCell ref="M14:N14"/>
    <mergeCell ref="H13:I13"/>
    <mergeCell ref="H12:I12"/>
    <mergeCell ref="H11:I11"/>
    <mergeCell ref="F5:F8"/>
    <mergeCell ref="D10:E13"/>
    <mergeCell ref="D9:E9"/>
    <mergeCell ref="D8:E8"/>
    <mergeCell ref="D7:E7"/>
    <mergeCell ref="D6:E6"/>
    <mergeCell ref="G6:J6"/>
    <mergeCell ref="G5:J5"/>
    <mergeCell ref="I10:J10"/>
  </mergeCells>
  <conditionalFormatting sqref="G15">
    <cfRule type="expression" dxfId="29" priority="1">
      <formula>AND(Cell_tdisc="", Cell_edisc="")</formula>
    </cfRule>
  </conditionalFormatting>
  <dataValidations count="2">
    <dataValidation type="list" allowBlank="1" showInputMessage="1" showErrorMessage="1" sqref="M1" xr:uid="{D709D56A-7794-4CDA-BBD5-20DCD64268A8}">
      <formula1>"VAT?-YES,VAT?-NO"</formula1>
    </dataValidation>
    <dataValidation type="whole" operator="greaterThan" allowBlank="1" showErrorMessage="1" errorTitle="Invalid Value" error="Please enter a positive integer" sqref="B16:B245" xr:uid="{4B0F70FE-A274-40ED-951B-85A63AD4E877}">
      <formula1>-1</formula1>
    </dataValidation>
  </dataValidations>
  <printOptions horizontalCentered="1"/>
  <pageMargins left="0.25" right="0.25" top="0.5" bottom="0.5" header="0.3" footer="0.3"/>
  <pageSetup paperSize="9" scale="71" fitToHeight="0" orientation="portrait" r:id="rId1"/>
  <headerFooter>
    <oddFooter>&amp;L&amp;9Page &amp;p&amp;9 of &amp;n&amp;R&amp;9Copyright Letterland International Ltd.</oddFooter>
  </headerFooter>
  <rowBreaks count="1" manualBreakCount="1">
    <brk id="142" max="10" man="1"/>
  </rowBreak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E0C7B3F1EA2A4CBF3BFEB64D88C3D3" ma:contentTypeVersion="10" ma:contentTypeDescription="Create a new document." ma:contentTypeScope="" ma:versionID="9ccc779b7f680ab010d61498d81bbe44">
  <xsd:schema xmlns:xsd="http://www.w3.org/2001/XMLSchema" xmlns:xs="http://www.w3.org/2001/XMLSchema" xmlns:p="http://schemas.microsoft.com/office/2006/metadata/properties" xmlns:ns2="f265f34b-44fa-4c72-8991-3cf3b90f8355" xmlns:ns3="730ccb88-31df-40dc-982f-d66e40b7fde3" targetNamespace="http://schemas.microsoft.com/office/2006/metadata/properties" ma:root="true" ma:fieldsID="1258bcfb28895d24c508e85e9d4455cd" ns2:_="" ns3:_="">
    <xsd:import namespace="f265f34b-44fa-4c72-8991-3cf3b90f8355"/>
    <xsd:import namespace="730ccb88-31df-40dc-982f-d66e40b7fd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65f34b-44fa-4c72-8991-3cf3b90f835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0ccb88-31df-40dc-982f-d66e40b7fde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E51AC8-ED60-4849-842F-B502F0D903D9}">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30ccb88-31df-40dc-982f-d66e40b7fde3"/>
    <ds:schemaRef ds:uri="http://purl.org/dc/terms/"/>
    <ds:schemaRef ds:uri="f265f34b-44fa-4c72-8991-3cf3b90f8355"/>
    <ds:schemaRef ds:uri="http://www.w3.org/XML/1998/namespace"/>
    <ds:schemaRef ds:uri="http://purl.org/dc/dcmitype/"/>
  </ds:schemaRefs>
</ds:datastoreItem>
</file>

<file path=customXml/itemProps2.xml><?xml version="1.0" encoding="utf-8"?>
<ds:datastoreItem xmlns:ds="http://schemas.openxmlformats.org/officeDocument/2006/customXml" ds:itemID="{41521F82-9432-4747-A703-603380207AF3}">
  <ds:schemaRefs>
    <ds:schemaRef ds:uri="http://schemas.microsoft.com/sharepoint/v3/contenttype/forms"/>
  </ds:schemaRefs>
</ds:datastoreItem>
</file>

<file path=customXml/itemProps3.xml><?xml version="1.0" encoding="utf-8"?>
<ds:datastoreItem xmlns:ds="http://schemas.openxmlformats.org/officeDocument/2006/customXml" ds:itemID="{EAF0706D-A3E8-4C74-9D38-0A757C6338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65f34b-44fa-4c72-8991-3cf3b90f8355"/>
    <ds:schemaRef ds:uri="730ccb88-31df-40dc-982f-d66e40b7fd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23</vt:i4>
      </vt:variant>
    </vt:vector>
  </HeadingPairs>
  <TitlesOfParts>
    <vt:vector size="24" baseType="lpstr">
      <vt:lpstr>Orderform</vt:lpstr>
      <vt:lpstr>Orderform!_GrandTotal</vt:lpstr>
      <vt:lpstr>Orderform!_TotalNet</vt:lpstr>
      <vt:lpstr>Orderform!_TotalVAT</vt:lpstr>
      <vt:lpstr>Orderform!Cell_ac</vt:lpstr>
      <vt:lpstr>Orderform!Cell_acnumber</vt:lpstr>
      <vt:lpstr>Orderform!Cell_contactname</vt:lpstr>
      <vt:lpstr>Orderform!Cell_del1</vt:lpstr>
      <vt:lpstr>Orderform!Cell_del2</vt:lpstr>
      <vt:lpstr>Orderform!Cell_del3</vt:lpstr>
      <vt:lpstr>Orderform!Cell_del4</vt:lpstr>
      <vt:lpstr>Orderform!Cell_delmethod</vt:lpstr>
      <vt:lpstr>Orderform!Cell_DocTitle</vt:lpstr>
      <vt:lpstr>Orderform!Cell_edisc</vt:lpstr>
      <vt:lpstr>Orderform!Cell_email</vt:lpstr>
      <vt:lpstr>Orderform!Cell_instructions1</vt:lpstr>
      <vt:lpstr>Orderform!Cell_instructions2</vt:lpstr>
      <vt:lpstr>Orderform!Cell_orderdate</vt:lpstr>
      <vt:lpstr>Orderform!Cell_orderref</vt:lpstr>
      <vt:lpstr>Orderform!Cell_tdisc</vt:lpstr>
      <vt:lpstr>Orderform!Cell_tel</vt:lpstr>
      <vt:lpstr>Orderform!Cell_VAT</vt:lpstr>
      <vt:lpstr>Orderform!Print_Area</vt:lpstr>
      <vt:lpstr>Orderform!Print_Titles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itsupport</dc:creator>
  <cp:lastModifiedBy>itsupport</cp:lastModifiedBy>
  <dcterms:created xsi:type="dcterms:W3CDTF">2018-12-14T12:42:51Z</dcterms:created>
  <dcterms:modified xsi:type="dcterms:W3CDTF">2018-12-19T21:02:11Z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0x0101004EE0C7B3F1EA2A4CBF3BFEB64D88C3D3</vt:lpwstr>
  </property>
</Properties>
</file>